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MP Methode" sheetId="1" r:id="rId4"/>
    <sheet state="visible" name="Categorieën en Punten" sheetId="2" r:id="rId5"/>
  </sheets>
  <definedNames/>
  <calcPr/>
  <extLst>
    <ext uri="GoogleSheetsCustomDataVersion1">
      <go:sheetsCustomData xmlns:go="http://customooxmlschemas.google.com/" r:id="rId6" roundtripDataSignature="AMtx7mi+Nr6k8hmdk3XWzyITjOE3pXi6jA=="/>
    </ext>
  </extLst>
</workbook>
</file>

<file path=xl/sharedStrings.xml><?xml version="1.0" encoding="utf-8"?>
<sst xmlns="http://schemas.openxmlformats.org/spreadsheetml/2006/main" count="70" uniqueCount="51">
  <si>
    <t>Bid/No-Bid: APMP Methode</t>
  </si>
  <si>
    <t xml:space="preserve">Deze Bid/No-Bid template is op basis van het APMP certificering programma. APMP certificering is de wereldwijde standaard voor het ontwikkelen en aantonen van bid-, voorstel-, en vastleggingscompetentie. 
Hoe gebruik je dit template? Geef de passende antwoorden per vraag en automatisch krijg je een bid of no bid antwoord te zien in het resultaatkolom. </t>
  </si>
  <si>
    <t>Minimum Bid-Treshold</t>
  </si>
  <si>
    <t>&lt;- Vul de minimum score die je wil dat een Bid/No-Bid behaalt in. Indien de score lager uitvalt geeft het systeem een negatief advies</t>
  </si>
  <si>
    <t>Categorieën, punten, weging</t>
  </si>
  <si>
    <t>Link</t>
  </si>
  <si>
    <t>&lt;- Vul antwoordcategorieën, weging en punten in</t>
  </si>
  <si>
    <t>Beantwoord de vragen</t>
  </si>
  <si>
    <t>Kolom F</t>
  </si>
  <si>
    <t>&lt;- Vul de antwoorden op de bid/no bid vragen in</t>
  </si>
  <si>
    <t>Optioneel:</t>
  </si>
  <si>
    <t>Kolom H</t>
  </si>
  <si>
    <t>&lt;- Pas de weging per vraag aan</t>
  </si>
  <si>
    <t>Is het realisitisch?</t>
  </si>
  <si>
    <t>Antwoord</t>
  </si>
  <si>
    <t>Punten</t>
  </si>
  <si>
    <t>Weging</t>
  </si>
  <si>
    <t>Gewogen punten</t>
  </si>
  <si>
    <t xml:space="preserve">Resultaat </t>
  </si>
  <si>
    <t>Is de klant bereid om van leverancier te veranderen?</t>
  </si>
  <si>
    <t>Nee</t>
  </si>
  <si>
    <t>Gewogen Resultaat</t>
  </si>
  <si>
    <t>Is de klant tevreden met onze prestatie als zittende leverancier en bereid om te blijven?</t>
  </si>
  <si>
    <t>Willen we dit?</t>
  </si>
  <si>
    <t>Past de kans in onze strategische richting?</t>
  </si>
  <si>
    <t>Zal deze kans positief bijdragen aan onze winst?</t>
  </si>
  <si>
    <t>Zijn er risico's waar we ons bewust van moeten zijn?</t>
  </si>
  <si>
    <t>Zijn er redenen vanuit het oogpunt van compliance om niet in te schrijven?</t>
  </si>
  <si>
    <t>Zijn de belanghebbenden op één lijn en zijn zij het eens over de inschrijving?</t>
  </si>
  <si>
    <t>Kunnen we het uitvoeren?</t>
  </si>
  <si>
    <t>Kunnen we de oplossing bieden?</t>
  </si>
  <si>
    <t>Kunnen we de oplossing zelf leveren?</t>
  </si>
  <si>
    <t>Als we de oplossing niet zelf kunnen leveren, hebben we dan een strategische partner om ons bij te staan?</t>
  </si>
  <si>
    <t>Beschikken we over de middelen en vaardigheden?</t>
  </si>
  <si>
    <t>Kunnen we het winnen?</t>
  </si>
  <si>
    <t>Hebben we een sterke klantrelatie?</t>
  </si>
  <si>
    <r>
      <rPr>
        <rFont val="Inter"/>
        <sz val="9.0"/>
      </rPr>
      <t xml:space="preserve">Nood aan een meer geavanceerde oplossing voor je bid/no bid? Ga naar </t>
    </r>
    <r>
      <rPr>
        <rFont val="Inter"/>
        <color rgb="FF1155CC"/>
        <sz val="9.0"/>
        <u/>
      </rPr>
      <t>https://altura.io/</t>
    </r>
  </si>
  <si>
    <t>Hebben we een concurrentievoordeel?</t>
  </si>
  <si>
    <t>Kunnen we ons onderscheiden?</t>
  </si>
  <si>
    <t>Kennen we de behoeften en problemen van de klant?</t>
  </si>
  <si>
    <t>Kennen we een beslisser?</t>
  </si>
  <si>
    <t>Totaal</t>
  </si>
  <si>
    <t>Gewogen Totaal</t>
  </si>
  <si>
    <t>Maximum haalbare punten</t>
  </si>
  <si>
    <t>Bid/no bid grens</t>
  </si>
  <si>
    <t>Categorien</t>
  </si>
  <si>
    <t>-</t>
  </si>
  <si>
    <t>Denk het niet</t>
  </si>
  <si>
    <t>Geen idee</t>
  </si>
  <si>
    <t>Waarschijnlijk wel</t>
  </si>
  <si>
    <t>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</si>
</sst>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color rgb="FFFFFFFF"/>
      <name val="Inter"/>
    </font>
    <font>
      <b/>
      <sz val="45.0"/>
      <color rgb="FFFFFFFF"/>
      <name val="Inter"/>
    </font>
    <font>
      <color theme="1"/>
      <name val="Inter"/>
    </font>
    <font>
      <color rgb="FFFFFFFF"/>
      <name val="Inter"/>
    </font>
    <font>
      <b/>
      <color theme="1"/>
      <name val="Inter"/>
    </font>
    <font>
      <u/>
      <color rgb="FF0000FF"/>
      <name val="Inter"/>
    </font>
    <font>
      <color rgb="FF000000"/>
      <name val="Inter"/>
    </font>
    <font>
      <sz val="14.0"/>
      <color theme="1"/>
      <name val="Inter"/>
    </font>
    <font>
      <sz val="10.0"/>
      <color theme="1"/>
      <name val="Inter"/>
    </font>
    <font>
      <u/>
      <sz val="9.0"/>
      <color rgb="FF0000FF"/>
      <name val="Inter"/>
    </font>
    <font>
      <sz val="9.0"/>
      <color theme="1"/>
      <name val="Inter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2F0DBA"/>
        <bgColor rgb="FF2F0DBA"/>
      </patternFill>
    </fill>
    <fill>
      <patternFill patternType="solid">
        <fgColor rgb="FF2F0DBB"/>
        <bgColor rgb="FF2F0DBB"/>
      </patternFill>
    </fill>
    <fill>
      <patternFill patternType="solid">
        <fgColor rgb="FFA8AFBD"/>
        <bgColor rgb="FFA8AFB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0C9EF"/>
        <bgColor rgb="FFD0C9EF"/>
      </patternFill>
    </fill>
    <fill>
      <patternFill patternType="solid">
        <fgColor rgb="FFCFE2F3"/>
        <bgColor rgb="FFCFE2F3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Alignment="1" applyFont="1">
      <alignment horizontal="center"/>
    </xf>
    <xf borderId="0" fillId="0" fontId="3" numFmtId="0" xfId="0" applyFont="1"/>
    <xf borderId="0" fillId="3" fontId="1" numFmtId="0" xfId="0" applyFill="1" applyFont="1"/>
    <xf borderId="0" fillId="0" fontId="4" numFmtId="0" xfId="0" applyAlignment="1" applyFont="1">
      <alignment horizontal="center" shrinkToFit="0" wrapText="1"/>
    </xf>
    <xf borderId="0" fillId="2" fontId="4" numFmtId="0" xfId="0" applyAlignment="1" applyFont="1">
      <alignment horizontal="center" readingOrder="0" shrinkToFit="0" vertical="top" wrapText="1"/>
    </xf>
    <xf borderId="0" fillId="0" fontId="5" numFmtId="0" xfId="0" applyFont="1"/>
    <xf borderId="0" fillId="4" fontId="5" numFmtId="0" xfId="0" applyFill="1" applyFont="1"/>
    <xf borderId="0" fillId="0" fontId="5" numFmtId="0" xfId="0" applyAlignment="1" applyFont="1">
      <alignment readingOrder="0"/>
    </xf>
    <xf borderId="0" fillId="5" fontId="3" numFmtId="9" xfId="0" applyAlignment="1" applyFill="1" applyFont="1" applyNumberFormat="1">
      <alignment horizontal="center"/>
    </xf>
    <xf borderId="0" fillId="0" fontId="3" numFmtId="0" xfId="0" applyAlignment="1" applyFont="1">
      <alignment readingOrder="0" shrinkToFit="0" wrapText="1"/>
    </xf>
    <xf borderId="0" fillId="5" fontId="6" numFmtId="0" xfId="0" applyAlignment="1" applyFont="1">
      <alignment horizontal="center"/>
    </xf>
    <xf borderId="0" fillId="6" fontId="7" numFmtId="0" xfId="0" applyAlignment="1" applyFill="1" applyFont="1">
      <alignment horizontal="left" readingOrder="0"/>
    </xf>
    <xf borderId="0" fillId="0" fontId="3" numFmtId="0" xfId="0" applyAlignment="1" applyFont="1">
      <alignment shrinkToFit="0" wrapText="1"/>
    </xf>
    <xf borderId="0" fillId="5" fontId="3" numFmtId="0" xfId="0" applyAlignment="1" applyFont="1">
      <alignment horizontal="center"/>
    </xf>
    <xf borderId="0" fillId="6" fontId="7" numFmtId="0" xfId="0" applyAlignment="1" applyFont="1">
      <alignment horizontal="left"/>
    </xf>
    <xf borderId="0" fillId="0" fontId="8" numFmtId="0" xfId="0" applyFont="1"/>
    <xf borderId="1" fillId="2" fontId="1" numFmtId="0" xfId="0" applyAlignment="1" applyBorder="1" applyFont="1">
      <alignment shrinkToFit="0" wrapText="1"/>
    </xf>
    <xf borderId="2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1"/>
    </xf>
    <xf borderId="1" fillId="0" fontId="9" numFmtId="0" xfId="0" applyBorder="1" applyFont="1"/>
    <xf borderId="2" fillId="7" fontId="9" numFmtId="10" xfId="0" applyAlignment="1" applyBorder="1" applyFill="1" applyFont="1" applyNumberFormat="1">
      <alignment horizontal="center"/>
    </xf>
    <xf borderId="2" fillId="7" fontId="9" numFmtId="9" xfId="0" applyAlignment="1" applyBorder="1" applyFont="1" applyNumberFormat="1">
      <alignment horizontal="center"/>
    </xf>
    <xf borderId="4" fillId="8" fontId="9" numFmtId="0" xfId="0" applyAlignment="1" applyBorder="1" applyFill="1" applyFont="1">
      <alignment horizontal="center"/>
    </xf>
    <xf borderId="0" fillId="0" fontId="8" numFmtId="0" xfId="0" applyAlignment="1" applyFont="1">
      <alignment horizontal="center"/>
    </xf>
    <xf borderId="5" fillId="0" fontId="3" numFmtId="0" xfId="0" applyBorder="1" applyFont="1"/>
    <xf borderId="0" fillId="7" fontId="3" numFmtId="0" xfId="0" applyFont="1"/>
    <xf borderId="0" fillId="0" fontId="3" numFmtId="9" xfId="0" applyFont="1" applyNumberFormat="1"/>
    <xf borderId="6" fillId="7" fontId="3" numFmtId="0" xfId="0" applyBorder="1" applyFont="1"/>
    <xf borderId="7" fillId="0" fontId="9" numFmtId="0" xfId="0" applyBorder="1" applyFont="1"/>
    <xf borderId="8" fillId="7" fontId="9" numFmtId="10" xfId="0" applyAlignment="1" applyBorder="1" applyFont="1" applyNumberFormat="1">
      <alignment horizontal="center"/>
    </xf>
    <xf borderId="8" fillId="7" fontId="9" numFmtId="9" xfId="0" applyAlignment="1" applyBorder="1" applyFont="1" applyNumberFormat="1">
      <alignment horizontal="center"/>
    </xf>
    <xf borderId="9" fillId="8" fontId="9" numFmtId="0" xfId="0" applyAlignment="1" applyBorder="1" applyFont="1">
      <alignment horizontal="center"/>
    </xf>
    <xf borderId="5" fillId="4" fontId="3" numFmtId="0" xfId="0" applyBorder="1" applyFont="1"/>
    <xf borderId="0" fillId="4" fontId="3" numFmtId="0" xfId="0" applyFont="1"/>
    <xf borderId="6" fillId="4" fontId="3" numFmtId="0" xfId="0" applyBorder="1" applyFont="1"/>
    <xf borderId="5" fillId="0" fontId="3" numFmtId="0" xfId="0" applyAlignment="1" applyBorder="1" applyFont="1">
      <alignment readingOrder="0"/>
    </xf>
    <xf borderId="4" fillId="2" fontId="1" numFmtId="0" xfId="0" applyAlignment="1" applyBorder="1" applyFont="1">
      <alignment shrinkToFit="0" wrapText="1"/>
    </xf>
    <xf borderId="0" fillId="0" fontId="10" numFmtId="0" xfId="0" applyFont="1"/>
    <xf borderId="0" fillId="0" fontId="11" numFmtId="0" xfId="0" applyFont="1"/>
    <xf borderId="7" fillId="0" fontId="3" numFmtId="0" xfId="0" applyBorder="1" applyFont="1"/>
    <xf borderId="8" fillId="0" fontId="3" numFmtId="0" xfId="0" applyBorder="1" applyFont="1"/>
    <xf borderId="8" fillId="7" fontId="3" numFmtId="0" xfId="0" applyBorder="1" applyFont="1"/>
    <xf borderId="8" fillId="0" fontId="3" numFmtId="9" xfId="0" applyBorder="1" applyFont="1" applyNumberFormat="1"/>
    <xf borderId="10" fillId="7" fontId="3" numFmtId="0" xfId="0" applyBorder="1" applyFont="1"/>
    <xf borderId="1" fillId="0" fontId="5" numFmtId="0" xfId="0" applyBorder="1" applyFont="1"/>
    <xf borderId="3" fillId="7" fontId="3" numFmtId="0" xfId="0" applyBorder="1" applyFont="1"/>
    <xf borderId="5" fillId="0" fontId="5" numFmtId="0" xfId="0" applyBorder="1" applyFont="1"/>
    <xf borderId="7" fillId="0" fontId="5" numFmtId="0" xfId="0" applyBorder="1" applyFont="1"/>
    <xf borderId="0" fillId="0" fontId="12" numFmtId="0" xfId="0" applyFont="1"/>
    <xf borderId="0" fillId="0" fontId="12" numFmtId="10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27</xdr:row>
      <xdr:rowOff>66675</xdr:rowOff>
    </xdr:from>
    <xdr:ext cx="1809750" cy="4381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ltura.i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38"/>
    <col customWidth="1" min="2" max="3" width="24.0"/>
    <col customWidth="1" min="4" max="4" width="18.75"/>
    <col customWidth="1" min="5" max="5" width="11.88"/>
    <col customWidth="1" min="6" max="6" width="4.75"/>
    <col customWidth="1" min="7" max="7" width="82.75"/>
    <col customWidth="1" min="8" max="8" width="19.63"/>
    <col customWidth="1" min="9" max="9" width="8.13"/>
    <col customWidth="1" min="10" max="10" width="10.13"/>
    <col customWidth="1" min="11" max="11" width="16.13"/>
    <col customWidth="1" min="12" max="12" width="10.13"/>
    <col customWidth="1" min="13" max="13" width="8.5"/>
  </cols>
  <sheetData>
    <row r="1" ht="15.75" customHeight="1">
      <c r="A1" s="1"/>
      <c r="B1" s="2"/>
      <c r="C1" s="2"/>
      <c r="D1" s="3" t="s">
        <v>0</v>
      </c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5.75" customHeight="1">
      <c r="A2" s="1"/>
      <c r="B2" s="2"/>
      <c r="C2" s="5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5.75" customHeight="1">
      <c r="A3" s="1"/>
      <c r="B3" s="2"/>
      <c r="C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20.25" customHeight="1">
      <c r="A4" s="1"/>
      <c r="B4" s="2"/>
      <c r="C4" s="2"/>
      <c r="I4" s="2"/>
      <c r="J4" s="2"/>
      <c r="K4" s="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66.75" customHeight="1">
      <c r="A5" s="6"/>
      <c r="B5" s="7" t="s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9.0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5.75" customHeight="1">
      <c r="A7" s="8"/>
      <c r="B7" s="10" t="s">
        <v>2</v>
      </c>
      <c r="C7" s="11">
        <v>0.75</v>
      </c>
      <c r="D7" s="12" t="s">
        <v>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5.75" customHeight="1">
      <c r="A8" s="8"/>
      <c r="B8" s="10" t="s">
        <v>4</v>
      </c>
      <c r="C8" s="13" t="s">
        <v>5</v>
      </c>
      <c r="D8" s="14" t="s">
        <v>6</v>
      </c>
      <c r="E8" s="15"/>
      <c r="F8" s="15"/>
      <c r="G8" s="1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5.75" customHeight="1">
      <c r="A9" s="8"/>
      <c r="B9" s="8" t="s">
        <v>7</v>
      </c>
      <c r="C9" s="16" t="s">
        <v>8</v>
      </c>
      <c r="D9" s="17" t="s">
        <v>9</v>
      </c>
      <c r="E9" s="15"/>
      <c r="F9" s="15"/>
      <c r="G9" s="1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5.75" customHeight="1">
      <c r="A10" s="8"/>
      <c r="B10" s="8" t="s">
        <v>10</v>
      </c>
      <c r="C10" s="16" t="s">
        <v>11</v>
      </c>
      <c r="D10" s="17" t="s">
        <v>12</v>
      </c>
      <c r="E10" s="15"/>
      <c r="F10" s="15"/>
      <c r="G10" s="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ht="9.0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ht="15.75" customHeight="1">
      <c r="A12" s="18"/>
      <c r="B12" s="4"/>
      <c r="C12" s="4"/>
      <c r="D12" s="4"/>
      <c r="E12" s="4"/>
      <c r="F12" s="4"/>
      <c r="G12" s="19" t="s">
        <v>13</v>
      </c>
      <c r="H12" s="20" t="s">
        <v>14</v>
      </c>
      <c r="I12" s="20" t="s">
        <v>15</v>
      </c>
      <c r="J12" s="20" t="s">
        <v>16</v>
      </c>
      <c r="K12" s="21" t="s">
        <v>17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ht="16.5" customHeight="1">
      <c r="A13" s="18"/>
      <c r="B13" s="22" t="s">
        <v>18</v>
      </c>
      <c r="C13" s="23">
        <f>H36/H39</f>
        <v>0</v>
      </c>
      <c r="D13" s="24">
        <f>C7</f>
        <v>0.75</v>
      </c>
      <c r="E13" s="25" t="str">
        <f t="shared" ref="E13:E14" si="1">IFS(C13&gt;D13,"Bid",C13&lt;D13,"No Bid",C13=D13,"Bid")</f>
        <v>No Bid</v>
      </c>
      <c r="F13" s="26"/>
      <c r="G13" s="27" t="s">
        <v>19</v>
      </c>
      <c r="H13" s="4" t="s">
        <v>20</v>
      </c>
      <c r="I13" s="28">
        <f>VLOOKUP(H13,'Categorieën en Punten'!$A$3:$B$8,2,FALSE)</f>
        <v>0</v>
      </c>
      <c r="J13" s="29">
        <v>0.6</v>
      </c>
      <c r="K13" s="30">
        <f t="shared" ref="K13:K14" si="2">I13*J13</f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ht="16.5" customHeight="1">
      <c r="A14" s="8"/>
      <c r="B14" s="31" t="s">
        <v>21</v>
      </c>
      <c r="C14" s="32">
        <f>H37/H39</f>
        <v>0</v>
      </c>
      <c r="D14" s="33">
        <f>C7</f>
        <v>0.75</v>
      </c>
      <c r="E14" s="34" t="str">
        <f t="shared" si="1"/>
        <v>No Bid</v>
      </c>
      <c r="F14" s="26"/>
      <c r="G14" s="27" t="s">
        <v>22</v>
      </c>
      <c r="H14" s="4" t="s">
        <v>20</v>
      </c>
      <c r="I14" s="28">
        <f>VLOOKUP(H14,'Categorieën en Punten'!$A$3:$B$8,2,FALSE)</f>
        <v>0</v>
      </c>
      <c r="J14" s="29">
        <v>0.5</v>
      </c>
      <c r="K14" s="30">
        <f t="shared" si="2"/>
        <v>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ht="9.0" customHeight="1">
      <c r="A15" s="4"/>
      <c r="B15" s="4"/>
      <c r="C15" s="4"/>
      <c r="D15" s="4"/>
      <c r="E15" s="4"/>
      <c r="F15" s="4"/>
      <c r="G15" s="35"/>
      <c r="H15" s="36"/>
      <c r="I15" s="36"/>
      <c r="J15" s="36"/>
      <c r="K15" s="3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ht="16.5" customHeight="1">
      <c r="A16" s="4"/>
      <c r="B16" s="4"/>
      <c r="C16" s="4"/>
      <c r="D16" s="4"/>
      <c r="E16" s="4"/>
      <c r="F16" s="4"/>
      <c r="G16" s="19" t="s">
        <v>23</v>
      </c>
      <c r="H16" s="20"/>
      <c r="I16" s="20"/>
      <c r="J16" s="20"/>
      <c r="K16" s="2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6.5" customHeight="1">
      <c r="A17" s="4"/>
      <c r="B17" s="4"/>
      <c r="C17" s="4"/>
      <c r="D17" s="4"/>
      <c r="E17" s="4"/>
      <c r="F17" s="4"/>
      <c r="G17" s="38" t="s">
        <v>24</v>
      </c>
      <c r="H17" s="4" t="s">
        <v>20</v>
      </c>
      <c r="I17" s="28">
        <f>VLOOKUP(H17,'Categorieën en Punten'!$A$3:$B$8,2,FALSE)</f>
        <v>0</v>
      </c>
      <c r="J17" s="29">
        <v>1.0</v>
      </c>
      <c r="K17" s="30">
        <f t="shared" ref="K17:K21" si="3">I17*J17</f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6.5" customHeight="1">
      <c r="A18" s="4"/>
      <c r="B18" s="4"/>
      <c r="C18" s="4"/>
      <c r="D18" s="4"/>
      <c r="E18" s="4"/>
      <c r="F18" s="4"/>
      <c r="G18" s="38" t="s">
        <v>25</v>
      </c>
      <c r="H18" s="4" t="s">
        <v>20</v>
      </c>
      <c r="I18" s="28">
        <f>VLOOKUP(H18,'Categorieën en Punten'!$A$3:$B$8,2,FALSE)</f>
        <v>0</v>
      </c>
      <c r="J18" s="29">
        <v>1.0</v>
      </c>
      <c r="K18" s="30">
        <f t="shared" si="3"/>
        <v>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16.5" customHeight="1">
      <c r="A19" s="4"/>
      <c r="B19" s="4"/>
      <c r="C19" s="4"/>
      <c r="D19" s="4"/>
      <c r="E19" s="4"/>
      <c r="F19" s="4"/>
      <c r="G19" s="27" t="s">
        <v>26</v>
      </c>
      <c r="H19" s="4" t="s">
        <v>20</v>
      </c>
      <c r="I19" s="28">
        <f>VLOOKUP(H19,'Categorieën en Punten'!$A$3:$B$8,2,FALSE)</f>
        <v>0</v>
      </c>
      <c r="J19" s="29">
        <v>1.0</v>
      </c>
      <c r="K19" s="30">
        <f t="shared" si="3"/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6.5" customHeight="1">
      <c r="A20" s="4"/>
      <c r="B20" s="4"/>
      <c r="C20" s="4"/>
      <c r="D20" s="4"/>
      <c r="E20" s="4"/>
      <c r="F20" s="4"/>
      <c r="G20" s="27" t="s">
        <v>27</v>
      </c>
      <c r="H20" s="4" t="s">
        <v>20</v>
      </c>
      <c r="I20" s="28">
        <f>VLOOKUP(H20,'Categorieën en Punten'!$A$3:$B$8,2,FALSE)</f>
        <v>0</v>
      </c>
      <c r="J20" s="29">
        <v>0.2</v>
      </c>
      <c r="K20" s="30">
        <f t="shared" si="3"/>
        <v>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ht="16.5" customHeight="1">
      <c r="A21" s="4"/>
      <c r="B21" s="4"/>
      <c r="C21" s="4"/>
      <c r="D21" s="4"/>
      <c r="E21" s="4"/>
      <c r="F21" s="4"/>
      <c r="G21" s="27" t="s">
        <v>28</v>
      </c>
      <c r="H21" s="4" t="s">
        <v>20</v>
      </c>
      <c r="I21" s="28">
        <f>VLOOKUP(H21,'Categorieën en Punten'!$A$3:$B$8,2,FALSE)</f>
        <v>0</v>
      </c>
      <c r="J21" s="29">
        <v>1.0</v>
      </c>
      <c r="K21" s="30">
        <f t="shared" si="3"/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9.0" customHeight="1">
      <c r="A22" s="4"/>
      <c r="B22" s="4"/>
      <c r="C22" s="4"/>
      <c r="D22" s="4"/>
      <c r="E22" s="4"/>
      <c r="F22" s="4"/>
      <c r="G22" s="35"/>
      <c r="H22" s="36"/>
      <c r="I22" s="36"/>
      <c r="J22" s="36"/>
      <c r="K22" s="3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6.5" customHeight="1">
      <c r="A23" s="4"/>
      <c r="B23" s="4"/>
      <c r="C23" s="4"/>
      <c r="D23" s="4"/>
      <c r="E23" s="4"/>
      <c r="F23" s="4"/>
      <c r="G23" s="19" t="s">
        <v>29</v>
      </c>
      <c r="H23" s="19"/>
      <c r="I23" s="19"/>
      <c r="J23" s="19"/>
      <c r="K23" s="3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6.5" customHeight="1">
      <c r="A24" s="4"/>
      <c r="B24" s="4"/>
      <c r="C24" s="4"/>
      <c r="D24" s="4"/>
      <c r="E24" s="4"/>
      <c r="F24" s="4"/>
      <c r="G24" s="27" t="s">
        <v>30</v>
      </c>
      <c r="H24" s="4" t="s">
        <v>20</v>
      </c>
      <c r="I24" s="28">
        <f>VLOOKUP(H24,'Categorieën en Punten'!$A$3:$B$8,2,FALSE)</f>
        <v>0</v>
      </c>
      <c r="J24" s="29">
        <v>1.0</v>
      </c>
      <c r="K24" s="30">
        <f t="shared" ref="K24:K27" si="4">I24*J24</f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6.5" customHeight="1">
      <c r="A25" s="4"/>
      <c r="B25" s="4"/>
      <c r="C25" s="4"/>
      <c r="D25" s="4"/>
      <c r="E25" s="4"/>
      <c r="F25" s="4"/>
      <c r="G25" s="27" t="s">
        <v>31</v>
      </c>
      <c r="H25" s="4" t="s">
        <v>20</v>
      </c>
      <c r="I25" s="28">
        <f>VLOOKUP(H25,'Categorieën en Punten'!$A$3:$B$8,2,FALSE)</f>
        <v>0</v>
      </c>
      <c r="J25" s="29">
        <v>0.3</v>
      </c>
      <c r="K25" s="30">
        <f t="shared" si="4"/>
        <v>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6.5" customHeight="1">
      <c r="A26" s="4"/>
      <c r="B26" s="4"/>
      <c r="C26" s="4"/>
      <c r="D26" s="4"/>
      <c r="E26" s="4"/>
      <c r="F26" s="4"/>
      <c r="G26" s="27" t="s">
        <v>32</v>
      </c>
      <c r="H26" s="4" t="s">
        <v>20</v>
      </c>
      <c r="I26" s="28">
        <f>VLOOKUP(H26,'Categorieën en Punten'!$A$3:$B$8,2,FALSE)</f>
        <v>0</v>
      </c>
      <c r="J26" s="29">
        <v>1.0</v>
      </c>
      <c r="K26" s="30">
        <f t="shared" si="4"/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16.5" customHeight="1">
      <c r="A27" s="4"/>
      <c r="B27" s="4"/>
      <c r="C27" s="4"/>
      <c r="D27" s="4"/>
      <c r="E27" s="4"/>
      <c r="F27" s="4"/>
      <c r="G27" s="27" t="s">
        <v>33</v>
      </c>
      <c r="H27" s="4" t="s">
        <v>20</v>
      </c>
      <c r="I27" s="28">
        <f>VLOOKUP(H27,'Categorieën en Punten'!$A$3:$B$8,2,FALSE)</f>
        <v>0</v>
      </c>
      <c r="J27" s="29">
        <v>1.0</v>
      </c>
      <c r="K27" s="30">
        <f t="shared" si="4"/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ht="9.0" customHeight="1">
      <c r="A28" s="4"/>
      <c r="B28" s="4"/>
      <c r="C28" s="4"/>
      <c r="D28" s="4"/>
      <c r="E28" s="4"/>
      <c r="F28" s="4"/>
      <c r="G28" s="35"/>
      <c r="H28" s="36"/>
      <c r="I28" s="36"/>
      <c r="J28" s="36"/>
      <c r="K28" s="3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ht="16.5" customHeight="1">
      <c r="A29" s="4"/>
      <c r="B29" s="4"/>
      <c r="C29" s="4"/>
      <c r="D29" s="4"/>
      <c r="E29" s="4"/>
      <c r="F29" s="4"/>
      <c r="G29" s="19" t="s">
        <v>34</v>
      </c>
      <c r="H29" s="19"/>
      <c r="I29" s="19"/>
      <c r="J29" s="19"/>
      <c r="K29" s="3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ht="16.5" customHeight="1">
      <c r="A30" s="4"/>
      <c r="B30" s="4"/>
      <c r="C30" s="4"/>
      <c r="D30" s="4"/>
      <c r="E30" s="4"/>
      <c r="F30" s="4"/>
      <c r="G30" s="27" t="s">
        <v>35</v>
      </c>
      <c r="H30" s="4" t="s">
        <v>20</v>
      </c>
      <c r="I30" s="28">
        <f>VLOOKUP(H30,'Categorieën en Punten'!$A$3:$B$8,2,FALSE)</f>
        <v>0</v>
      </c>
      <c r="J30" s="29">
        <v>1.0</v>
      </c>
      <c r="K30" s="30">
        <f t="shared" ref="K30:K34" si="5">I30*J30</f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6.5" customHeight="1">
      <c r="A31" s="4"/>
      <c r="B31" s="40" t="s">
        <v>36</v>
      </c>
      <c r="C31" s="41"/>
      <c r="D31" s="41"/>
      <c r="E31" s="41"/>
      <c r="F31" s="4"/>
      <c r="G31" s="27" t="s">
        <v>37</v>
      </c>
      <c r="H31" s="4" t="s">
        <v>20</v>
      </c>
      <c r="I31" s="28">
        <f>VLOOKUP(H31,'Categorieën en Punten'!$A$3:$B$8,2,FALSE)</f>
        <v>0</v>
      </c>
      <c r="J31" s="29">
        <v>1.0</v>
      </c>
      <c r="K31" s="30">
        <f t="shared" si="5"/>
        <v>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6.5" customHeight="1">
      <c r="A32" s="4"/>
      <c r="B32" s="4"/>
      <c r="C32" s="4"/>
      <c r="D32" s="4"/>
      <c r="E32" s="4"/>
      <c r="F32" s="4"/>
      <c r="G32" s="27" t="s">
        <v>38</v>
      </c>
      <c r="H32" s="4" t="s">
        <v>20</v>
      </c>
      <c r="I32" s="28">
        <f>VLOOKUP(H32,'Categorieën en Punten'!$A$3:$B$8,2,FALSE)</f>
        <v>0</v>
      </c>
      <c r="J32" s="29">
        <v>0.3</v>
      </c>
      <c r="K32" s="30">
        <f t="shared" si="5"/>
        <v>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16.5" customHeight="1">
      <c r="A33" s="4"/>
      <c r="B33" s="4"/>
      <c r="C33" s="4"/>
      <c r="D33" s="4"/>
      <c r="E33" s="4"/>
      <c r="F33" s="4"/>
      <c r="G33" s="27" t="s">
        <v>39</v>
      </c>
      <c r="H33" s="4" t="s">
        <v>20</v>
      </c>
      <c r="I33" s="28">
        <f>VLOOKUP(H33,'Categorieën en Punten'!$A$3:$B$8,2,FALSE)</f>
        <v>0</v>
      </c>
      <c r="J33" s="29">
        <v>1.0</v>
      </c>
      <c r="K33" s="30">
        <f t="shared" si="5"/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16.5" customHeight="1">
      <c r="A34" s="4"/>
      <c r="B34" s="4"/>
      <c r="C34" s="4"/>
      <c r="D34" s="4"/>
      <c r="E34" s="4"/>
      <c r="F34" s="4"/>
      <c r="G34" s="42" t="s">
        <v>40</v>
      </c>
      <c r="H34" s="43" t="s">
        <v>20</v>
      </c>
      <c r="I34" s="44">
        <f>VLOOKUP(H34,'Categorieën en Punten'!$A$3:$B$8,2,FALSE)</f>
        <v>0</v>
      </c>
      <c r="J34" s="45">
        <v>1.0</v>
      </c>
      <c r="K34" s="46">
        <f t="shared" si="5"/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15.75" customHeight="1">
      <c r="A36" s="4"/>
      <c r="B36" s="4"/>
      <c r="C36" s="4"/>
      <c r="D36" s="4"/>
      <c r="E36" s="4"/>
      <c r="F36" s="4"/>
      <c r="G36" s="47" t="s">
        <v>41</v>
      </c>
      <c r="H36" s="48">
        <f>sum(I13:I34)</f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15.75" customHeight="1">
      <c r="A37" s="4"/>
      <c r="B37" s="4"/>
      <c r="C37" s="4"/>
      <c r="D37" s="4"/>
      <c r="E37" s="4"/>
      <c r="F37" s="4"/>
      <c r="G37" s="49" t="s">
        <v>42</v>
      </c>
      <c r="H37" s="30">
        <f>sum(K13:K34)</f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15.75" customHeight="1">
      <c r="A38" s="4"/>
      <c r="B38" s="4"/>
      <c r="C38" s="4"/>
      <c r="D38" s="4"/>
      <c r="E38" s="4"/>
      <c r="F38" s="4"/>
      <c r="G38" s="49" t="s">
        <v>43</v>
      </c>
      <c r="H38" s="30">
        <f>COUNT(I13:I34)*'Categorieën en Punten'!B8</f>
        <v>32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15.75" customHeight="1">
      <c r="A39" s="4"/>
      <c r="B39" s="4"/>
      <c r="C39" s="4"/>
      <c r="D39" s="4"/>
      <c r="E39" s="4"/>
      <c r="F39" s="4"/>
      <c r="G39" s="50" t="s">
        <v>44</v>
      </c>
      <c r="H39" s="46">
        <f>H38*C7</f>
        <v>24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1:H4"/>
    <mergeCell ref="B5:K5"/>
    <mergeCell ref="D7:G7"/>
  </mergeCells>
  <conditionalFormatting sqref="C12:C14">
    <cfRule type="cellIs" dxfId="0" priority="1" operator="greaterThanOrEqual">
      <formula>"D4"</formula>
    </cfRule>
  </conditionalFormatting>
  <conditionalFormatting sqref="E12:F14">
    <cfRule type="cellIs" dxfId="0" priority="2" operator="equal">
      <formula>"Bid"</formula>
    </cfRule>
  </conditionalFormatting>
  <conditionalFormatting sqref="E12:F14">
    <cfRule type="cellIs" dxfId="1" priority="3" operator="equal">
      <formula>"No Bid"</formula>
    </cfRule>
  </conditionalFormatting>
  <conditionalFormatting sqref="C2">
    <cfRule type="notContainsBlanks" dxfId="0" priority="4">
      <formula>LEN(TRIM(C2))&gt;0</formula>
    </cfRule>
  </conditionalFormatting>
  <dataValidations>
    <dataValidation type="list" allowBlank="1" showErrorMessage="1" sqref="H13:H14 H17:H21 H24:H27 H30:H34">
      <formula1>'Categorieën en Punten'!$A$3:$A$8</formula1>
    </dataValidation>
    <dataValidation type="list" allowBlank="1" showErrorMessage="1" sqref="J13:J14 J17:J21 J24:J27 J30:J34">
      <formula1>'Categorieën en Punten'!$C$4:$C$23</formula1>
    </dataValidation>
  </dataValidations>
  <hyperlinks>
    <hyperlink display="Link" location="'Categorieën en Punten'!A1" ref="C8"/>
    <hyperlink r:id="rId1" ref="B3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88"/>
    <col customWidth="1" min="2" max="6" width="12.63"/>
  </cols>
  <sheetData>
    <row r="1" ht="15.75" customHeight="1"/>
    <row r="2" ht="15.75" customHeight="1">
      <c r="A2" s="51" t="s">
        <v>45</v>
      </c>
      <c r="B2" s="51" t="s">
        <v>15</v>
      </c>
      <c r="C2" s="51" t="s">
        <v>16</v>
      </c>
    </row>
    <row r="3" ht="15.75" customHeight="1">
      <c r="A3" s="51" t="s">
        <v>46</v>
      </c>
      <c r="B3" s="51" t="s">
        <v>46</v>
      </c>
    </row>
    <row r="4" ht="15.75" customHeight="1">
      <c r="A4" s="51" t="s">
        <v>20</v>
      </c>
      <c r="B4" s="51">
        <v>0.0</v>
      </c>
      <c r="C4" s="52">
        <v>0.1</v>
      </c>
    </row>
    <row r="5" ht="15.75" customHeight="1">
      <c r="A5" s="51" t="s">
        <v>47</v>
      </c>
      <c r="B5" s="51">
        <v>0.0</v>
      </c>
      <c r="C5" s="52">
        <v>0.2</v>
      </c>
    </row>
    <row r="6" ht="15.75" customHeight="1">
      <c r="A6" s="51" t="s">
        <v>48</v>
      </c>
      <c r="B6" s="51">
        <v>0.0</v>
      </c>
      <c r="C6" s="52">
        <v>0.3</v>
      </c>
    </row>
    <row r="7" ht="15.75" customHeight="1">
      <c r="A7" s="51" t="s">
        <v>49</v>
      </c>
      <c r="B7" s="51">
        <v>1.0</v>
      </c>
      <c r="C7" s="52">
        <v>0.4</v>
      </c>
    </row>
    <row r="8" ht="15.75" customHeight="1">
      <c r="A8" s="51" t="s">
        <v>50</v>
      </c>
      <c r="B8" s="51">
        <v>2.0</v>
      </c>
      <c r="C8" s="52">
        <v>0.5</v>
      </c>
    </row>
    <row r="9" ht="15.75" customHeight="1">
      <c r="C9" s="52">
        <v>0.6</v>
      </c>
    </row>
    <row r="10" ht="15.75" customHeight="1">
      <c r="C10" s="52">
        <v>0.7</v>
      </c>
    </row>
    <row r="11" ht="15.75" customHeight="1">
      <c r="C11" s="52">
        <v>0.8</v>
      </c>
    </row>
    <row r="12" ht="15.75" customHeight="1">
      <c r="C12" s="52">
        <v>0.9</v>
      </c>
    </row>
    <row r="13" ht="15.75" customHeight="1">
      <c r="C13" s="52">
        <v>1.0</v>
      </c>
    </row>
    <row r="14" ht="15.75" customHeight="1">
      <c r="C14" s="52">
        <v>1.1</v>
      </c>
    </row>
    <row r="15" ht="15.75" customHeight="1">
      <c r="C15" s="52">
        <v>1.2</v>
      </c>
    </row>
    <row r="16" ht="15.75" customHeight="1">
      <c r="C16" s="52">
        <v>1.3</v>
      </c>
    </row>
    <row r="17" ht="15.75" customHeight="1">
      <c r="C17" s="52">
        <v>1.4</v>
      </c>
    </row>
    <row r="18" ht="15.75" customHeight="1">
      <c r="C18" s="52">
        <v>1.5</v>
      </c>
    </row>
    <row r="19" ht="15.75" customHeight="1">
      <c r="C19" s="52">
        <v>1.6</v>
      </c>
    </row>
    <row r="20" ht="15.75" customHeight="1">
      <c r="C20" s="52">
        <v>1.7</v>
      </c>
    </row>
    <row r="21" ht="15.75" customHeight="1">
      <c r="C21" s="52">
        <v>1.8</v>
      </c>
    </row>
    <row r="22" ht="15.75" customHeight="1">
      <c r="C22" s="52">
        <v>1.9</v>
      </c>
    </row>
    <row r="23" ht="15.75" customHeight="1">
      <c r="C23" s="52">
        <v>2.0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