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COTSMAN Method" sheetId="1" r:id="rId4"/>
    <sheet state="visible" name="Categories and points" sheetId="2" r:id="rId5"/>
  </sheets>
  <definedNames/>
  <calcPr/>
  <extLst>
    <ext uri="GoogleSheetsCustomDataVersion2">
      <go:sheetsCustomData xmlns:go="http://customooxmlschemas.google.com/" r:id="rId6" roundtripDataChecksum="eb/LC6n8O7Jxbp7wtAjyUCQo1Obyz/d+j1i5PqNLGo4="/>
    </ext>
  </extLst>
</workbook>
</file>

<file path=xl/sharedStrings.xml><?xml version="1.0" encoding="utf-8"?>
<sst xmlns="http://schemas.openxmlformats.org/spreadsheetml/2006/main" count="110" uniqueCount="73">
  <si>
    <t>Bid/No-Bid: SCOTSMAN method</t>
  </si>
  <si>
    <t xml:space="preserve">This bid/no-bid template is based on the SCOTSMAN Sales Qualification Matrix. SCOTSMAN incorporates more elements than other known methods and can provide a comprehensive insight into whether the tender is a suitable match for your organisation.
For particularly complex relationships and sales situations, SCOTSMAN is an excellent choice. SCOTSMAN is an acronym for the English values: Solution, Competition, Originality, Time Scales, Size, Money, Authority, and Need. 
How to use this template? Provide the appropriate answers to each question, and you will automatically receive a bid or no-bid response in the result column. </t>
  </si>
  <si>
    <t>Minimum Bid-Threshold</t>
  </si>
  <si>
    <t>&lt;- Specify the minimum score you want a bid/no-bid to achieve. If the score falls below this, the system provides a negative recommendation.</t>
  </si>
  <si>
    <t>Categories, points, weights</t>
  </si>
  <si>
    <t>Link</t>
  </si>
  <si>
    <t>&lt;- Fill in answer categories, weights, and points</t>
  </si>
  <si>
    <t>Answer the questions</t>
  </si>
  <si>
    <t>Kolom F</t>
  </si>
  <si>
    <t>&lt;- Fill in the answers to the bid/no-bid questions</t>
  </si>
  <si>
    <t>Optional:</t>
  </si>
  <si>
    <t>Kolom H</t>
  </si>
  <si>
    <t>&lt;- Adjust the weight per question</t>
  </si>
  <si>
    <t>Solution</t>
  </si>
  <si>
    <t>Answer</t>
  </si>
  <si>
    <t>Points</t>
  </si>
  <si>
    <t>Weight</t>
  </si>
  <si>
    <t>Weighted points</t>
  </si>
  <si>
    <t>Result</t>
  </si>
  <si>
    <t>Does the customer approve of our solution?</t>
  </si>
  <si>
    <t>No</t>
  </si>
  <si>
    <t>Weighted result</t>
  </si>
  <si>
    <t>Are we responding to a new or unannounced product?</t>
  </si>
  <si>
    <t>Do we have a good reference in this sector?</t>
  </si>
  <si>
    <t>Is the customer already a client of ours?</t>
  </si>
  <si>
    <t>Will the customer accept our terms?</t>
  </si>
  <si>
    <t>Competition</t>
  </si>
  <si>
    <t>Are we on the shortlist of potential suppliers?</t>
  </si>
  <si>
    <t>Is the party biased towards us or towards the competition?</t>
  </si>
  <si>
    <t>Is an incumbent supplier bidding as well?</t>
  </si>
  <si>
    <t>Does the competition have a unique or overwhelming advantage?</t>
  </si>
  <si>
    <t>Are there current issues in our relationship?</t>
  </si>
  <si>
    <t>Need for a more advanced solution for your bid/no-bid? Go to https://altura.io/</t>
  </si>
  <si>
    <t>Originality</t>
  </si>
  <si>
    <t>Has the customer included our unique advantages in their decision criteria, either formally or informally?</t>
  </si>
  <si>
    <t>Has the customer taken the time to investigate our strengths?</t>
  </si>
  <si>
    <t>Time Scales</t>
  </si>
  <si>
    <t>Has the customer accepted our delivery times?</t>
  </si>
  <si>
    <t>Are their plans realistic?</t>
  </si>
  <si>
    <t>Is the decision or implementation too far in the future to be worthwhile?</t>
  </si>
  <si>
    <t>Size</t>
  </si>
  <si>
    <t>Does the contract contribute enough to the desired outcome?</t>
  </si>
  <si>
    <t>If not, is the project's potential significant enough?</t>
  </si>
  <si>
    <t>Do we have the resources to successfully execute this contract?</t>
  </si>
  <si>
    <t>Financial</t>
  </si>
  <si>
    <t>Is our price within the customer's budget?</t>
  </si>
  <si>
    <t>Is the budget realistic?</t>
  </si>
  <si>
    <t>Are we more expensive than the competition?</t>
  </si>
  <si>
    <t>Can the customer afford the budget?</t>
  </si>
  <si>
    <t xml:space="preserve">Is the budget sufficient to guarantee a successful execution? </t>
  </si>
  <si>
    <t>Authority</t>
  </si>
  <si>
    <t>Are we already in contact with the decision-makers?</t>
  </si>
  <si>
    <t>Can we get in contact with the decision-makers?</t>
  </si>
  <si>
    <t>Do the decision-makers know that a decision needs to be made?</t>
  </si>
  <si>
    <t>Have the decision-makers had a negative experience with us?</t>
  </si>
  <si>
    <t>Is anyone in the decision-making group new to their role?</t>
  </si>
  <si>
    <t>Are advisors involved in the decision?</t>
  </si>
  <si>
    <t>Are we in contact with an internal staff member?</t>
  </si>
  <si>
    <t>Do we consider the personal needs of the key decision-makers?</t>
  </si>
  <si>
    <t>Need</t>
  </si>
  <si>
    <t>Can we connect all the benefits?</t>
  </si>
  <si>
    <t>Have we connected all the benefits of the solution to the desired outcomes?</t>
  </si>
  <si>
    <t>Do we / does the customer understand the "return on investment" (ROI)?</t>
  </si>
  <si>
    <t>Total</t>
  </si>
  <si>
    <t>Weighted total</t>
  </si>
  <si>
    <t>Maximum obtainable points</t>
  </si>
  <si>
    <t>Bid/no bid threshold</t>
  </si>
  <si>
    <t>Categories</t>
  </si>
  <si>
    <t>-</t>
  </si>
  <si>
    <t>I don't think so</t>
  </si>
  <si>
    <t>No idea</t>
  </si>
  <si>
    <t>Probably</t>
  </si>
  <si>
    <t>Yes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</si>
</sst>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  <scheme val="minor"/>
    </font>
    <font>
      <b/>
      <color rgb="FFFFFFFF"/>
      <name val="Inter"/>
    </font>
    <font>
      <b/>
      <sz val="45.0"/>
      <color rgb="FFFFFFFF"/>
      <name val="Inter"/>
    </font>
    <font>
      <color theme="1"/>
      <name val="Inter"/>
    </font>
    <font>
      <color rgb="FFFFFFFF"/>
      <name val="Inter"/>
    </font>
    <font>
      <b/>
      <color theme="1"/>
      <name val="Inter"/>
    </font>
    <font>
      <u/>
      <color rgb="FF0000FF"/>
      <name val="Inter"/>
    </font>
    <font>
      <color rgb="FF000000"/>
      <name val="Inter"/>
    </font>
    <font>
      <sz val="12.0"/>
      <color theme="1"/>
      <name val="Inter"/>
    </font>
    <font>
      <b/>
      <sz val="12.0"/>
      <color theme="1"/>
      <name val="Inter"/>
    </font>
    <font>
      <u/>
      <sz val="9.0"/>
      <color rgb="FF0000FF"/>
      <name val="Inter"/>
    </font>
    <font>
      <sz val="9.0"/>
      <color theme="1"/>
      <name val="Inter"/>
    </font>
    <font/>
    <font>
      <color rgb="FFA8AFBD"/>
      <name val="Inter"/>
    </font>
    <font>
      <color theme="1"/>
      <name val="Arial"/>
    </font>
  </fonts>
  <fills count="10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2F0DBA"/>
        <bgColor rgb="FF2F0DBA"/>
      </patternFill>
    </fill>
    <fill>
      <patternFill patternType="solid">
        <fgColor rgb="FFA8AFBD"/>
        <bgColor rgb="FFA8AFBD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D0C9EF"/>
        <bgColor rgb="FFD0C9EF"/>
      </patternFill>
    </fill>
    <fill>
      <patternFill patternType="solid">
        <fgColor rgb="FF32D0AA"/>
        <bgColor rgb="FF32D0AA"/>
      </patternFill>
    </fill>
    <fill>
      <patternFill patternType="solid">
        <fgColor rgb="FFCFE2F3"/>
        <bgColor rgb="FFCFE2F3"/>
      </patternFill>
    </fill>
  </fills>
  <borders count="9">
    <border/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3" fontId="1" numFmtId="0" xfId="0" applyFill="1" applyFont="1"/>
    <xf borderId="0" fillId="3" fontId="2" numFmtId="0" xfId="0" applyAlignment="1" applyFont="1">
      <alignment horizontal="center" readingOrder="0"/>
    </xf>
    <xf borderId="0" fillId="0" fontId="3" numFmtId="0" xfId="0" applyFont="1"/>
    <xf borderId="0" fillId="2" fontId="4" numFmtId="0" xfId="0" applyAlignment="1" applyFont="1">
      <alignment horizontal="center" shrinkToFit="0" vertical="center" wrapText="1"/>
    </xf>
    <xf borderId="0" fillId="3" fontId="4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horizontal="center" vertical="center"/>
    </xf>
    <xf borderId="0" fillId="2" fontId="5" numFmtId="0" xfId="0" applyFont="1"/>
    <xf borderId="0" fillId="4" fontId="5" numFmtId="0" xfId="0" applyFill="1" applyFont="1"/>
    <xf borderId="0" fillId="2" fontId="3" numFmtId="0" xfId="0" applyFont="1"/>
    <xf borderId="0" fillId="0" fontId="3" numFmtId="0" xfId="0" applyAlignment="1" applyFont="1">
      <alignment readingOrder="0"/>
    </xf>
    <xf borderId="0" fillId="5" fontId="3" numFmtId="9" xfId="0" applyAlignment="1" applyFill="1" applyFont="1" applyNumberFormat="1">
      <alignment horizontal="center"/>
    </xf>
    <xf borderId="0" fillId="0" fontId="3" numFmtId="0" xfId="0" applyAlignment="1" applyFont="1">
      <alignment readingOrder="0" shrinkToFit="0" wrapText="1"/>
    </xf>
    <xf borderId="0" fillId="5" fontId="6" numFmtId="0" xfId="0" applyAlignment="1" applyFont="1">
      <alignment horizontal="center"/>
    </xf>
    <xf borderId="0" fillId="6" fontId="7" numFmtId="0" xfId="0" applyAlignment="1" applyFill="1" applyFont="1">
      <alignment horizontal="left" readingOrder="0"/>
    </xf>
    <xf borderId="0" fillId="0" fontId="3" numFmtId="0" xfId="0" applyAlignment="1" applyFont="1">
      <alignment shrinkToFit="0" wrapText="1"/>
    </xf>
    <xf borderId="0" fillId="5" fontId="3" numFmtId="0" xfId="0" applyAlignment="1" applyFont="1">
      <alignment horizontal="center"/>
    </xf>
    <xf borderId="0" fillId="2" fontId="8" numFmtId="0" xfId="0" applyFont="1"/>
    <xf borderId="0" fillId="2" fontId="8" numFmtId="0" xfId="0" applyAlignment="1" applyFont="1">
      <alignment horizontal="center"/>
    </xf>
    <xf borderId="1" fillId="3" fontId="1" numFmtId="0" xfId="0" applyAlignment="1" applyBorder="1" applyFont="1">
      <alignment readingOrder="0" shrinkToFit="0" wrapText="1"/>
    </xf>
    <xf borderId="2" fillId="3" fontId="1" numFmtId="0" xfId="0" applyAlignment="1" applyBorder="1" applyFont="1">
      <alignment readingOrder="0" shrinkToFit="0" wrapText="1"/>
    </xf>
    <xf borderId="3" fillId="0" fontId="8" numFmtId="0" xfId="0" applyAlignment="1" applyBorder="1" applyFont="1">
      <alignment readingOrder="0"/>
    </xf>
    <xf borderId="1" fillId="7" fontId="8" numFmtId="10" xfId="0" applyAlignment="1" applyBorder="1" applyFill="1" applyFont="1" applyNumberFormat="1">
      <alignment horizontal="center"/>
    </xf>
    <xf borderId="1" fillId="7" fontId="8" numFmtId="9" xfId="0" applyAlignment="1" applyBorder="1" applyFont="1" applyNumberFormat="1">
      <alignment horizontal="center"/>
    </xf>
    <xf borderId="2" fillId="8" fontId="8" numFmtId="0" xfId="0" applyAlignment="1" applyBorder="1" applyFill="1" applyFont="1">
      <alignment horizontal="center"/>
    </xf>
    <xf borderId="4" fillId="0" fontId="3" numFmtId="0" xfId="0" applyAlignment="1" applyBorder="1" applyFont="1">
      <alignment readingOrder="0"/>
    </xf>
    <xf borderId="0" fillId="7" fontId="7" numFmtId="0" xfId="0" applyFont="1"/>
    <xf borderId="0" fillId="0" fontId="3" numFmtId="9" xfId="0" applyFont="1" applyNumberFormat="1"/>
    <xf borderId="5" fillId="7" fontId="3" numFmtId="0" xfId="0" applyBorder="1" applyFont="1"/>
    <xf borderId="6" fillId="0" fontId="8" numFmtId="0" xfId="0" applyAlignment="1" applyBorder="1" applyFont="1">
      <alignment readingOrder="0"/>
    </xf>
    <xf borderId="7" fillId="7" fontId="8" numFmtId="10" xfId="0" applyAlignment="1" applyBorder="1" applyFont="1" applyNumberFormat="1">
      <alignment horizontal="center"/>
    </xf>
    <xf borderId="7" fillId="7" fontId="8" numFmtId="9" xfId="0" applyAlignment="1" applyBorder="1" applyFont="1" applyNumberFormat="1">
      <alignment horizontal="center"/>
    </xf>
    <xf borderId="8" fillId="9" fontId="8" numFmtId="0" xfId="0" applyAlignment="1" applyBorder="1" applyFill="1" applyFont="1">
      <alignment horizontal="center"/>
    </xf>
    <xf borderId="0" fillId="0" fontId="5" numFmtId="0" xfId="0" applyFont="1"/>
    <xf borderId="0" fillId="0" fontId="9" numFmtId="0" xfId="0" applyFont="1"/>
    <xf borderId="4" fillId="4" fontId="3" numFmtId="0" xfId="0" applyBorder="1" applyFont="1"/>
    <xf borderId="0" fillId="4" fontId="3" numFmtId="0" xfId="0" applyFont="1"/>
    <xf borderId="5" fillId="4" fontId="3" numFmtId="0" xfId="0" applyBorder="1" applyFont="1"/>
    <xf borderId="3" fillId="3" fontId="1" numFmtId="0" xfId="0" applyAlignment="1" applyBorder="1" applyFont="1">
      <alignment readingOrder="0" shrinkToFit="0" wrapText="1"/>
    </xf>
    <xf borderId="1" fillId="3" fontId="1" numFmtId="0" xfId="0" applyAlignment="1" applyBorder="1" applyFont="1">
      <alignment shrinkToFit="0" wrapText="1"/>
    </xf>
    <xf borderId="2" fillId="3" fontId="1" numFmtId="0" xfId="0" applyAlignment="1" applyBorder="1" applyFont="1">
      <alignment shrinkToFit="0" wrapText="1"/>
    </xf>
    <xf borderId="0" fillId="0" fontId="3" numFmtId="0" xfId="0" applyAlignment="1" applyFont="1">
      <alignment horizontal="right"/>
    </xf>
    <xf borderId="0" fillId="7" fontId="3" numFmtId="0" xfId="0" applyFont="1"/>
    <xf borderId="0" fillId="0" fontId="10" numFmtId="0" xfId="0" applyAlignment="1" applyFont="1">
      <alignment readingOrder="0"/>
    </xf>
    <xf borderId="0" fillId="0" fontId="11" numFmtId="0" xfId="0" applyFont="1"/>
    <xf borderId="1" fillId="0" fontId="12" numFmtId="0" xfId="0" applyBorder="1" applyFont="1"/>
    <xf borderId="4" fillId="4" fontId="13" numFmtId="0" xfId="0" applyBorder="1" applyFont="1"/>
    <xf borderId="0" fillId="4" fontId="13" numFmtId="0" xfId="0" applyFont="1"/>
    <xf borderId="5" fillId="4" fontId="13" numFmtId="0" xfId="0" applyBorder="1" applyFont="1"/>
    <xf borderId="6" fillId="0" fontId="3" numFmtId="0" xfId="0" applyAlignment="1" applyBorder="1" applyFont="1">
      <alignment readingOrder="0"/>
    </xf>
    <xf borderId="7" fillId="0" fontId="3" numFmtId="0" xfId="0" applyAlignment="1" applyBorder="1" applyFont="1">
      <alignment readingOrder="0"/>
    </xf>
    <xf borderId="7" fillId="7" fontId="3" numFmtId="0" xfId="0" applyBorder="1" applyFont="1"/>
    <xf borderId="7" fillId="0" fontId="3" numFmtId="9" xfId="0" applyBorder="1" applyFont="1" applyNumberFormat="1"/>
    <xf borderId="8" fillId="7" fontId="3" numFmtId="0" xfId="0" applyBorder="1" applyFont="1"/>
    <xf borderId="3" fillId="0" fontId="5" numFmtId="0" xfId="0" applyAlignment="1" applyBorder="1" applyFont="1">
      <alignment readingOrder="0"/>
    </xf>
    <xf borderId="2" fillId="7" fontId="3" numFmtId="0" xfId="0" applyBorder="1" applyFont="1"/>
    <xf borderId="4" fillId="0" fontId="5" numFmtId="0" xfId="0" applyAlignment="1" applyBorder="1" applyFont="1">
      <alignment readingOrder="0"/>
    </xf>
    <xf borderId="6" fillId="0" fontId="5" numFmtId="0" xfId="0" applyAlignment="1" applyBorder="1" applyFont="1">
      <alignment readingOrder="0"/>
    </xf>
    <xf borderId="0" fillId="0" fontId="1" numFmtId="0" xfId="0" applyAlignment="1" applyFont="1">
      <alignment readingOrder="0"/>
    </xf>
    <xf borderId="0" fillId="0" fontId="14" numFmtId="0" xfId="0" applyFont="1"/>
    <xf borderId="0" fillId="0" fontId="14" numFmtId="0" xfId="0" applyAlignment="1" applyFont="1">
      <alignment readingOrder="0"/>
    </xf>
    <xf borderId="0" fillId="0" fontId="14" numFmtId="10" xfId="0" applyFont="1" applyNumberFormat="1"/>
  </cellXfs>
  <cellStyles count="1">
    <cellStyle xfId="0" name="Normal" builtinId="0"/>
  </cellStyles>
  <dxfs count="2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EA4335"/>
          <bgColor rgb="FFEA4335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66675</xdr:colOff>
      <xdr:row>21</xdr:row>
      <xdr:rowOff>9525</xdr:rowOff>
    </xdr:from>
    <xdr:ext cx="2390775" cy="581025"/>
    <xdr:pic>
      <xdr:nvPicPr>
        <xdr:cNvPr id="0" name="image1.png" title="Afbeeldi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altura.io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6.88"/>
    <col customWidth="1" min="2" max="3" width="24.0"/>
    <col customWidth="1" min="4" max="4" width="18.75"/>
    <col customWidth="1" min="5" max="5" width="11.88"/>
    <col customWidth="1" min="6" max="6" width="3.75"/>
    <col customWidth="1" min="7" max="7" width="82.75"/>
    <col customWidth="1" min="8" max="8" width="19.63"/>
    <col customWidth="1" min="9" max="9" width="8.13"/>
    <col customWidth="1" min="10" max="10" width="10.13"/>
    <col customWidth="1" min="11" max="11" width="16.13"/>
    <col customWidth="1" min="12" max="12" width="10.13"/>
    <col customWidth="1" min="13" max="13" width="8.5"/>
  </cols>
  <sheetData>
    <row r="1" ht="15.75" customHeight="1">
      <c r="A1" s="1"/>
      <c r="B1" s="2"/>
      <c r="C1" s="2"/>
      <c r="D1" s="3" t="s">
        <v>0</v>
      </c>
      <c r="I1" s="2"/>
      <c r="J1" s="2"/>
      <c r="K1" s="2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ht="15.75" customHeight="1">
      <c r="A2" s="1"/>
      <c r="B2" s="2"/>
      <c r="C2" s="2"/>
      <c r="I2" s="2"/>
      <c r="J2" s="2"/>
      <c r="K2" s="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ht="15.75" customHeight="1">
      <c r="A3" s="1"/>
      <c r="B3" s="2"/>
      <c r="C3" s="2"/>
      <c r="I3" s="2"/>
      <c r="J3" s="2"/>
      <c r="K3" s="2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ht="20.25" customHeight="1">
      <c r="A4" s="1"/>
      <c r="B4" s="2"/>
      <c r="C4" s="2"/>
      <c r="I4" s="2"/>
      <c r="J4" s="2"/>
      <c r="K4" s="2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ht="72.75" customHeight="1">
      <c r="A5" s="5"/>
      <c r="B5" s="6" t="s">
        <v>1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ht="8.25" customHeight="1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ht="17.25" customHeight="1">
      <c r="A7" s="10"/>
      <c r="B7" s="11" t="s">
        <v>2</v>
      </c>
      <c r="C7" s="12">
        <v>0.75</v>
      </c>
      <c r="D7" s="13" t="s">
        <v>3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ht="17.25" customHeight="1">
      <c r="A8" s="10"/>
      <c r="B8" s="11" t="s">
        <v>4</v>
      </c>
      <c r="C8" s="14" t="s">
        <v>5</v>
      </c>
      <c r="D8" s="15" t="s">
        <v>6</v>
      </c>
      <c r="E8" s="16"/>
      <c r="F8" s="16"/>
      <c r="G8" s="16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ht="17.25" customHeight="1">
      <c r="A9" s="10"/>
      <c r="B9" s="11" t="s">
        <v>7</v>
      </c>
      <c r="C9" s="17" t="s">
        <v>8</v>
      </c>
      <c r="D9" s="15" t="s">
        <v>9</v>
      </c>
      <c r="E9" s="16"/>
      <c r="F9" s="16"/>
      <c r="G9" s="16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ht="17.25" customHeight="1">
      <c r="A10" s="10"/>
      <c r="B10" s="11" t="s">
        <v>10</v>
      </c>
      <c r="C10" s="17" t="s">
        <v>11</v>
      </c>
      <c r="D10" s="15" t="s">
        <v>12</v>
      </c>
      <c r="E10" s="16"/>
      <c r="F10" s="16"/>
      <c r="G10" s="1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ht="9.0" customHeight="1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ht="17.25" customHeight="1">
      <c r="A12" s="18"/>
      <c r="B12" s="4"/>
      <c r="C12" s="4"/>
      <c r="D12" s="4"/>
      <c r="E12" s="4"/>
      <c r="F12" s="19"/>
      <c r="G12" s="20" t="s">
        <v>13</v>
      </c>
      <c r="H12" s="20" t="s">
        <v>14</v>
      </c>
      <c r="I12" s="20" t="s">
        <v>15</v>
      </c>
      <c r="J12" s="20" t="s">
        <v>16</v>
      </c>
      <c r="K12" s="21" t="s">
        <v>17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ht="17.25" customHeight="1">
      <c r="A13" s="18"/>
      <c r="B13" s="22" t="s">
        <v>18</v>
      </c>
      <c r="C13" s="23">
        <f>H62/H65</f>
        <v>0</v>
      </c>
      <c r="D13" s="24">
        <f>C7</f>
        <v>0.75</v>
      </c>
      <c r="E13" s="25" t="str">
        <f t="shared" ref="E13:E14" si="1">IFS(C13&gt;D13,"Bid",C13&lt;D13,"No Bid",C13=D13,"Bid")</f>
        <v>No Bid</v>
      </c>
      <c r="F13" s="19"/>
      <c r="G13" s="26" t="s">
        <v>19</v>
      </c>
      <c r="H13" s="11" t="s">
        <v>20</v>
      </c>
      <c r="I13" s="27">
        <f>VLOOKUP(H13,'Categories and points'!$A$3:$B$8,2,FALSE)</f>
        <v>0</v>
      </c>
      <c r="J13" s="28">
        <v>0.6</v>
      </c>
      <c r="K13" s="29">
        <f t="shared" ref="K13:K17" si="2">I13*J13</f>
        <v>0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ht="17.25" customHeight="1">
      <c r="A14" s="8"/>
      <c r="B14" s="30" t="s">
        <v>21</v>
      </c>
      <c r="C14" s="31">
        <f>H63/H65</f>
        <v>0</v>
      </c>
      <c r="D14" s="32">
        <f>C7</f>
        <v>0.75</v>
      </c>
      <c r="E14" s="33" t="str">
        <f t="shared" si="1"/>
        <v>No Bid</v>
      </c>
      <c r="F14" s="8"/>
      <c r="G14" s="26" t="s">
        <v>22</v>
      </c>
      <c r="H14" s="11" t="s">
        <v>20</v>
      </c>
      <c r="I14" s="27">
        <f>VLOOKUP(H14,'Categories and points'!$A$3:$B$8,2,FALSE)</f>
        <v>0</v>
      </c>
      <c r="J14" s="28">
        <v>0.5</v>
      </c>
      <c r="K14" s="29">
        <f t="shared" si="2"/>
        <v>0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ht="17.25" customHeight="1">
      <c r="A15" s="10"/>
      <c r="B15" s="34"/>
      <c r="C15" s="34"/>
      <c r="D15" s="34"/>
      <c r="E15" s="34"/>
      <c r="F15" s="10"/>
      <c r="G15" s="26" t="s">
        <v>23</v>
      </c>
      <c r="H15" s="11" t="s">
        <v>20</v>
      </c>
      <c r="I15" s="27">
        <f>VLOOKUP(H15,'Categories and points'!$A$3:$B$8,2,FALSE)</f>
        <v>0</v>
      </c>
      <c r="J15" s="28">
        <v>1.0</v>
      </c>
      <c r="K15" s="29">
        <f t="shared" si="2"/>
        <v>0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ht="17.25" customHeight="1">
      <c r="A16" s="10"/>
      <c r="B16" s="4"/>
      <c r="C16" s="4"/>
      <c r="D16" s="4"/>
      <c r="E16" s="4"/>
      <c r="F16" s="10"/>
      <c r="G16" s="26" t="s">
        <v>24</v>
      </c>
      <c r="H16" s="11" t="s">
        <v>20</v>
      </c>
      <c r="I16" s="27">
        <f>VLOOKUP(H16,'Categories and points'!$A$3:$B$8,2,FALSE)</f>
        <v>0</v>
      </c>
      <c r="J16" s="28">
        <v>1.5</v>
      </c>
      <c r="K16" s="29">
        <f t="shared" si="2"/>
        <v>0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ht="17.25" customHeight="1">
      <c r="A17" s="10"/>
      <c r="B17" s="4"/>
      <c r="C17" s="35"/>
      <c r="D17" s="4"/>
      <c r="E17" s="4"/>
      <c r="F17" s="10"/>
      <c r="G17" s="26" t="s">
        <v>25</v>
      </c>
      <c r="H17" s="11" t="s">
        <v>20</v>
      </c>
      <c r="I17" s="27">
        <f>VLOOKUP(H17,'Categories and points'!$A$3:$B$8,2,FALSE)</f>
        <v>0</v>
      </c>
      <c r="J17" s="28">
        <v>1.0</v>
      </c>
      <c r="K17" s="29">
        <f t="shared" si="2"/>
        <v>0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ht="9.0" customHeight="1">
      <c r="A18" s="10"/>
      <c r="B18" s="4"/>
      <c r="C18" s="4"/>
      <c r="D18" s="4"/>
      <c r="E18" s="4"/>
      <c r="F18" s="10"/>
      <c r="G18" s="36"/>
      <c r="H18" s="37"/>
      <c r="I18" s="37"/>
      <c r="J18" s="37"/>
      <c r="K18" s="38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ht="17.25" customHeight="1">
      <c r="A19" s="10"/>
      <c r="B19" s="4"/>
      <c r="C19" s="4"/>
      <c r="D19" s="4"/>
      <c r="E19" s="4"/>
      <c r="F19" s="10"/>
      <c r="G19" s="39" t="s">
        <v>26</v>
      </c>
      <c r="H19" s="40"/>
      <c r="I19" s="40"/>
      <c r="J19" s="40"/>
      <c r="K19" s="41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ht="17.25" customHeight="1">
      <c r="A20" s="10"/>
      <c r="B20" s="4"/>
      <c r="C20" s="4"/>
      <c r="D20" s="42"/>
      <c r="E20" s="4"/>
      <c r="F20" s="10"/>
      <c r="G20" s="26" t="s">
        <v>27</v>
      </c>
      <c r="H20" s="11" t="s">
        <v>20</v>
      </c>
      <c r="I20" s="43">
        <f>VLOOKUP(H20,'Categories and points'!$A$3:$B$8,2,FALSE)</f>
        <v>0</v>
      </c>
      <c r="J20" s="28">
        <v>1.0</v>
      </c>
      <c r="K20" s="29">
        <f t="shared" ref="K20:K24" si="3">I20*J20</f>
        <v>0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ht="17.25" customHeight="1">
      <c r="A21" s="10"/>
      <c r="B21" s="4"/>
      <c r="C21" s="4"/>
      <c r="D21" s="4"/>
      <c r="E21" s="4"/>
      <c r="F21" s="10"/>
      <c r="G21" s="26" t="s">
        <v>28</v>
      </c>
      <c r="H21" s="11" t="s">
        <v>20</v>
      </c>
      <c r="I21" s="43">
        <f>VLOOKUP(H21,'Categories and points'!$A$3:$B$8,2,FALSE)</f>
        <v>0</v>
      </c>
      <c r="J21" s="28">
        <v>1.0</v>
      </c>
      <c r="K21" s="29">
        <f t="shared" si="3"/>
        <v>0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ht="17.25" customHeight="1">
      <c r="A22" s="10"/>
      <c r="B22" s="4"/>
      <c r="C22" s="4"/>
      <c r="D22" s="4"/>
      <c r="E22" s="4"/>
      <c r="F22" s="10"/>
      <c r="G22" s="26" t="s">
        <v>29</v>
      </c>
      <c r="H22" s="11" t="s">
        <v>20</v>
      </c>
      <c r="I22" s="43">
        <f>VLOOKUP(H22,'Categories and points'!$A$3:$B$8,2,FALSE)</f>
        <v>0</v>
      </c>
      <c r="J22" s="28">
        <v>1.0</v>
      </c>
      <c r="K22" s="29">
        <f t="shared" si="3"/>
        <v>0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ht="17.25" customHeight="1">
      <c r="A23" s="10"/>
      <c r="B23" s="4"/>
      <c r="C23" s="4"/>
      <c r="D23" s="4"/>
      <c r="E23" s="4"/>
      <c r="F23" s="10"/>
      <c r="G23" s="26" t="s">
        <v>30</v>
      </c>
      <c r="H23" s="11" t="s">
        <v>20</v>
      </c>
      <c r="I23" s="43">
        <f>VLOOKUP(H23,'Categories and points'!$A$3:$B$8,2,FALSE)</f>
        <v>0</v>
      </c>
      <c r="J23" s="28">
        <v>0.2</v>
      </c>
      <c r="K23" s="29">
        <f t="shared" si="3"/>
        <v>0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ht="17.25" customHeight="1">
      <c r="A24" s="10"/>
      <c r="B24" s="4"/>
      <c r="C24" s="4"/>
      <c r="D24" s="4"/>
      <c r="E24" s="4"/>
      <c r="F24" s="10"/>
      <c r="G24" s="26" t="s">
        <v>31</v>
      </c>
      <c r="H24" s="11" t="s">
        <v>20</v>
      </c>
      <c r="I24" s="43">
        <f>VLOOKUP(H24,'Categories and points'!$A$3:$B$8,2,FALSE)</f>
        <v>0</v>
      </c>
      <c r="J24" s="28">
        <v>1.0</v>
      </c>
      <c r="K24" s="29">
        <f t="shared" si="3"/>
        <v>0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ht="9.75" customHeight="1">
      <c r="A25" s="10"/>
      <c r="B25" s="4"/>
      <c r="C25" s="4"/>
      <c r="D25" s="4"/>
      <c r="E25" s="4"/>
      <c r="F25" s="10"/>
      <c r="G25" s="36"/>
      <c r="H25" s="37"/>
      <c r="I25" s="37"/>
      <c r="J25" s="37"/>
      <c r="K25" s="38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ht="17.25" customHeight="1">
      <c r="A26" s="10"/>
      <c r="B26" s="44" t="s">
        <v>32</v>
      </c>
      <c r="C26" s="45"/>
      <c r="D26" s="45"/>
      <c r="E26" s="45"/>
      <c r="F26" s="10"/>
      <c r="G26" s="39" t="s">
        <v>33</v>
      </c>
      <c r="H26" s="46"/>
      <c r="I26" s="46"/>
      <c r="J26" s="46"/>
      <c r="K26" s="46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ht="17.25" customHeight="1">
      <c r="A27" s="10"/>
      <c r="B27" s="4"/>
      <c r="C27" s="4"/>
      <c r="D27" s="4"/>
      <c r="E27" s="4"/>
      <c r="F27" s="10"/>
      <c r="G27" s="26" t="s">
        <v>34</v>
      </c>
      <c r="H27" s="11" t="s">
        <v>20</v>
      </c>
      <c r="I27" s="43">
        <f>VLOOKUP(H27,'Categories and points'!$A$3:$B$8,2,FALSE)</f>
        <v>0</v>
      </c>
      <c r="J27" s="28">
        <v>0.2</v>
      </c>
      <c r="K27" s="29">
        <f t="shared" ref="K27:K28" si="4">I27*J27</f>
        <v>0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ht="17.25" customHeight="1">
      <c r="A28" s="10"/>
      <c r="B28" s="4"/>
      <c r="C28" s="4"/>
      <c r="D28" s="4"/>
      <c r="E28" s="4"/>
      <c r="F28" s="10"/>
      <c r="G28" s="26" t="s">
        <v>35</v>
      </c>
      <c r="H28" s="11" t="s">
        <v>20</v>
      </c>
      <c r="I28" s="43">
        <f>VLOOKUP(H28,'Categories and points'!$A$3:$B$8,2,FALSE)</f>
        <v>0</v>
      </c>
      <c r="J28" s="28">
        <v>1.0</v>
      </c>
      <c r="K28" s="29">
        <f t="shared" si="4"/>
        <v>0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ht="8.25" customHeight="1">
      <c r="A29" s="10"/>
      <c r="B29" s="4"/>
      <c r="C29" s="4"/>
      <c r="D29" s="4"/>
      <c r="E29" s="4"/>
      <c r="F29" s="10"/>
      <c r="G29" s="47"/>
      <c r="H29" s="48"/>
      <c r="I29" s="48"/>
      <c r="J29" s="48"/>
      <c r="K29" s="49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ht="17.25" customHeight="1">
      <c r="A30" s="10"/>
      <c r="B30" s="4"/>
      <c r="C30" s="4"/>
      <c r="D30" s="4"/>
      <c r="E30" s="4"/>
      <c r="F30" s="10"/>
      <c r="G30" s="39" t="s">
        <v>36</v>
      </c>
      <c r="H30" s="46"/>
      <c r="I30" s="46"/>
      <c r="J30" s="46"/>
      <c r="K30" s="46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ht="17.25" customHeight="1">
      <c r="A31" s="10"/>
      <c r="B31" s="4"/>
      <c r="C31" s="4"/>
      <c r="D31" s="4"/>
      <c r="E31" s="4"/>
      <c r="F31" s="10"/>
      <c r="G31" s="26" t="s">
        <v>37</v>
      </c>
      <c r="H31" s="11" t="s">
        <v>20</v>
      </c>
      <c r="I31" s="43">
        <f>VLOOKUP(H31,'Categories and points'!$A$3:$B$8,2,FALSE)</f>
        <v>0</v>
      </c>
      <c r="J31" s="28">
        <v>1.0</v>
      </c>
      <c r="K31" s="29">
        <f t="shared" ref="K31:K33" si="5">I31*J31</f>
        <v>0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ht="17.25" customHeight="1">
      <c r="A32" s="10"/>
      <c r="B32" s="4"/>
      <c r="C32" s="4"/>
      <c r="D32" s="4"/>
      <c r="E32" s="4"/>
      <c r="F32" s="10"/>
      <c r="G32" s="26" t="s">
        <v>38</v>
      </c>
      <c r="H32" s="11" t="s">
        <v>20</v>
      </c>
      <c r="I32" s="43">
        <f>VLOOKUP(H32,'Categories and points'!$A$3:$B$8,2,FALSE)</f>
        <v>0</v>
      </c>
      <c r="J32" s="28">
        <v>1.0</v>
      </c>
      <c r="K32" s="29">
        <f t="shared" si="5"/>
        <v>0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ht="17.25" customHeight="1">
      <c r="A33" s="10"/>
      <c r="B33" s="4"/>
      <c r="C33" s="4"/>
      <c r="D33" s="4"/>
      <c r="E33" s="4"/>
      <c r="F33" s="10"/>
      <c r="G33" s="26" t="s">
        <v>39</v>
      </c>
      <c r="H33" s="11" t="s">
        <v>20</v>
      </c>
      <c r="I33" s="43">
        <f>VLOOKUP(H33,'Categories and points'!$A$3:$B$8,2,FALSE)</f>
        <v>0</v>
      </c>
      <c r="J33" s="28">
        <v>1.0</v>
      </c>
      <c r="K33" s="29">
        <f t="shared" si="5"/>
        <v>0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ht="7.5" customHeight="1">
      <c r="A34" s="10"/>
      <c r="B34" s="4"/>
      <c r="C34" s="4"/>
      <c r="D34" s="4"/>
      <c r="E34" s="4"/>
      <c r="F34" s="10"/>
      <c r="G34" s="36"/>
      <c r="H34" s="37"/>
      <c r="I34" s="37"/>
      <c r="J34" s="37"/>
      <c r="K34" s="38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ht="17.25" customHeight="1">
      <c r="A35" s="10"/>
      <c r="B35" s="4"/>
      <c r="C35" s="4"/>
      <c r="D35" s="4"/>
      <c r="E35" s="4"/>
      <c r="F35" s="10"/>
      <c r="G35" s="39" t="s">
        <v>40</v>
      </c>
      <c r="H35" s="46"/>
      <c r="I35" s="46"/>
      <c r="J35" s="46"/>
      <c r="K35" s="46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ht="17.25" customHeight="1">
      <c r="A36" s="10"/>
      <c r="B36" s="4"/>
      <c r="C36" s="4"/>
      <c r="D36" s="4"/>
      <c r="E36" s="4"/>
      <c r="F36" s="10"/>
      <c r="G36" s="26" t="s">
        <v>41</v>
      </c>
      <c r="H36" s="11" t="s">
        <v>20</v>
      </c>
      <c r="I36" s="43">
        <f>VLOOKUP(H36,'Categories and points'!$A$3:$B$8,2,FALSE)</f>
        <v>0</v>
      </c>
      <c r="J36" s="28">
        <v>1.0</v>
      </c>
      <c r="K36" s="29">
        <f t="shared" ref="K36:K38" si="6">I36*J36</f>
        <v>0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ht="17.25" customHeight="1">
      <c r="A37" s="10"/>
      <c r="B37" s="4"/>
      <c r="C37" s="4"/>
      <c r="D37" s="4"/>
      <c r="E37" s="4"/>
      <c r="F37" s="10"/>
      <c r="G37" s="26" t="s">
        <v>42</v>
      </c>
      <c r="H37" s="11" t="s">
        <v>20</v>
      </c>
      <c r="I37" s="43">
        <f>VLOOKUP(H37,'Categories and points'!$A$3:$B$8,2,FALSE)</f>
        <v>0</v>
      </c>
      <c r="J37" s="28">
        <v>1.4</v>
      </c>
      <c r="K37" s="29">
        <f t="shared" si="6"/>
        <v>0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ht="17.25" customHeight="1">
      <c r="A38" s="10"/>
      <c r="B38" s="4"/>
      <c r="C38" s="4"/>
      <c r="D38" s="4"/>
      <c r="E38" s="4"/>
      <c r="F38" s="10"/>
      <c r="G38" s="26" t="s">
        <v>43</v>
      </c>
      <c r="H38" s="11" t="s">
        <v>20</v>
      </c>
      <c r="I38" s="43">
        <f>VLOOKUP(H38,'Categories and points'!$A$3:$B$8,2,FALSE)</f>
        <v>0</v>
      </c>
      <c r="J38" s="28">
        <v>1.0</v>
      </c>
      <c r="K38" s="29">
        <f t="shared" si="6"/>
        <v>0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ht="8.25" customHeight="1">
      <c r="A39" s="10"/>
      <c r="B39" s="4"/>
      <c r="C39" s="4"/>
      <c r="D39" s="4"/>
      <c r="E39" s="4"/>
      <c r="F39" s="10"/>
      <c r="G39" s="36"/>
      <c r="H39" s="37"/>
      <c r="I39" s="37"/>
      <c r="J39" s="37"/>
      <c r="K39" s="38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ht="17.25" customHeight="1">
      <c r="A40" s="10"/>
      <c r="B40" s="4"/>
      <c r="C40" s="4"/>
      <c r="D40" s="4"/>
      <c r="E40" s="4"/>
      <c r="F40" s="10"/>
      <c r="G40" s="39" t="s">
        <v>44</v>
      </c>
      <c r="H40" s="46"/>
      <c r="I40" s="46"/>
      <c r="J40" s="46"/>
      <c r="K40" s="46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ht="17.25" customHeight="1">
      <c r="A41" s="10"/>
      <c r="B41" s="4"/>
      <c r="C41" s="4"/>
      <c r="D41" s="4"/>
      <c r="E41" s="4"/>
      <c r="F41" s="10"/>
      <c r="G41" s="26" t="s">
        <v>45</v>
      </c>
      <c r="H41" s="11" t="s">
        <v>20</v>
      </c>
      <c r="I41" s="43">
        <f>VLOOKUP(H41,'Categories and points'!$A$3:$B$8,2,FALSE)</f>
        <v>0</v>
      </c>
      <c r="J41" s="28">
        <v>1.0</v>
      </c>
      <c r="K41" s="29">
        <f t="shared" ref="K41:K45" si="7">I41*J41</f>
        <v>0</v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ht="17.25" customHeight="1">
      <c r="A42" s="10"/>
      <c r="B42" s="4"/>
      <c r="C42" s="4"/>
      <c r="D42" s="4"/>
      <c r="E42" s="4"/>
      <c r="F42" s="10"/>
      <c r="G42" s="26" t="s">
        <v>46</v>
      </c>
      <c r="H42" s="11" t="s">
        <v>20</v>
      </c>
      <c r="I42" s="43">
        <f>VLOOKUP(H42,'Categories and points'!$A$3:$B$8,2,FALSE)</f>
        <v>0</v>
      </c>
      <c r="J42" s="28">
        <v>0.3</v>
      </c>
      <c r="K42" s="29">
        <f t="shared" si="7"/>
        <v>0</v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ht="17.25" customHeight="1">
      <c r="A43" s="10"/>
      <c r="B43" s="4"/>
      <c r="C43" s="4"/>
      <c r="D43" s="4"/>
      <c r="E43" s="4"/>
      <c r="F43" s="10"/>
      <c r="G43" s="26" t="s">
        <v>47</v>
      </c>
      <c r="H43" s="11" t="s">
        <v>20</v>
      </c>
      <c r="I43" s="43">
        <f>VLOOKUP(H43,'Categories and points'!$A$3:$B$8,2,FALSE)</f>
        <v>0</v>
      </c>
      <c r="J43" s="28">
        <v>1.0</v>
      </c>
      <c r="K43" s="29">
        <f t="shared" si="7"/>
        <v>0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ht="17.25" customHeight="1">
      <c r="A44" s="10"/>
      <c r="B44" s="4"/>
      <c r="C44" s="4"/>
      <c r="D44" s="4"/>
      <c r="E44" s="4"/>
      <c r="F44" s="10"/>
      <c r="G44" s="26" t="s">
        <v>48</v>
      </c>
      <c r="H44" s="11" t="s">
        <v>20</v>
      </c>
      <c r="I44" s="43">
        <f>VLOOKUP(H44,'Categories and points'!$A$3:$B$8,2,FALSE)</f>
        <v>0</v>
      </c>
      <c r="J44" s="28">
        <v>1.0</v>
      </c>
      <c r="K44" s="29">
        <f t="shared" si="7"/>
        <v>0</v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ht="17.25" customHeight="1">
      <c r="A45" s="10"/>
      <c r="B45" s="4"/>
      <c r="C45" s="4"/>
      <c r="D45" s="4"/>
      <c r="E45" s="4"/>
      <c r="F45" s="10"/>
      <c r="G45" s="26" t="s">
        <v>49</v>
      </c>
      <c r="H45" s="11" t="s">
        <v>20</v>
      </c>
      <c r="I45" s="43">
        <f>VLOOKUP(H45,'Categories and points'!$A$3:$B$8,2,FALSE)</f>
        <v>0</v>
      </c>
      <c r="J45" s="28">
        <v>1.0</v>
      </c>
      <c r="K45" s="29">
        <f t="shared" si="7"/>
        <v>0</v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ht="10.5" customHeight="1">
      <c r="A46" s="10"/>
      <c r="B46" s="4"/>
      <c r="C46" s="4"/>
      <c r="D46" s="4"/>
      <c r="E46" s="4"/>
      <c r="F46" s="10"/>
      <c r="G46" s="36"/>
      <c r="H46" s="37"/>
      <c r="I46" s="37"/>
      <c r="J46" s="37"/>
      <c r="K46" s="38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ht="17.25" customHeight="1">
      <c r="A47" s="10"/>
      <c r="B47" s="4"/>
      <c r="C47" s="4"/>
      <c r="D47" s="4"/>
      <c r="E47" s="4"/>
      <c r="F47" s="10"/>
      <c r="G47" s="39" t="s">
        <v>50</v>
      </c>
      <c r="H47" s="46"/>
      <c r="I47" s="46"/>
      <c r="J47" s="46"/>
      <c r="K47" s="46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ht="17.25" customHeight="1">
      <c r="A48" s="10"/>
      <c r="B48" s="4"/>
      <c r="C48" s="4"/>
      <c r="D48" s="4"/>
      <c r="E48" s="4"/>
      <c r="F48" s="10"/>
      <c r="G48" s="26" t="s">
        <v>51</v>
      </c>
      <c r="H48" s="11" t="s">
        <v>20</v>
      </c>
      <c r="I48" s="43">
        <f>VLOOKUP(H48,'Categories and points'!$A$3:$B$8,2,FALSE)</f>
        <v>0</v>
      </c>
      <c r="J48" s="28">
        <v>1.0</v>
      </c>
      <c r="K48" s="29">
        <f t="shared" ref="K48:K55" si="8">I48*J48</f>
        <v>0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ht="17.25" customHeight="1">
      <c r="A49" s="10"/>
      <c r="B49" s="4"/>
      <c r="C49" s="4"/>
      <c r="D49" s="4"/>
      <c r="E49" s="4"/>
      <c r="F49" s="10"/>
      <c r="G49" s="26" t="s">
        <v>52</v>
      </c>
      <c r="H49" s="11" t="s">
        <v>20</v>
      </c>
      <c r="I49" s="43">
        <f>VLOOKUP(H49,'Categories and points'!$A$3:$B$8,2,FALSE)</f>
        <v>0</v>
      </c>
      <c r="J49" s="28">
        <v>1.0</v>
      </c>
      <c r="K49" s="29">
        <f t="shared" si="8"/>
        <v>0</v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ht="17.25" customHeight="1">
      <c r="A50" s="10"/>
      <c r="B50" s="4"/>
      <c r="C50" s="4"/>
      <c r="D50" s="4"/>
      <c r="E50" s="4"/>
      <c r="F50" s="10"/>
      <c r="G50" s="26" t="s">
        <v>53</v>
      </c>
      <c r="H50" s="11" t="s">
        <v>20</v>
      </c>
      <c r="I50" s="43">
        <f>VLOOKUP(H50,'Categories and points'!$A$3:$B$8,2,FALSE)</f>
        <v>0</v>
      </c>
      <c r="J50" s="28">
        <v>0.3</v>
      </c>
      <c r="K50" s="29">
        <f t="shared" si="8"/>
        <v>0</v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ht="17.25" customHeight="1">
      <c r="A51" s="10"/>
      <c r="B51" s="4"/>
      <c r="C51" s="4"/>
      <c r="D51" s="4"/>
      <c r="E51" s="4"/>
      <c r="F51" s="10"/>
      <c r="G51" s="26" t="s">
        <v>54</v>
      </c>
      <c r="H51" s="11" t="s">
        <v>20</v>
      </c>
      <c r="I51" s="43">
        <f>VLOOKUP(H51,'Categories and points'!$A$3:$B$8,2,FALSE)</f>
        <v>0</v>
      </c>
      <c r="J51" s="28">
        <v>1.0</v>
      </c>
      <c r="K51" s="29">
        <f t="shared" si="8"/>
        <v>0</v>
      </c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ht="17.25" customHeight="1">
      <c r="A52" s="10"/>
      <c r="B52" s="4"/>
      <c r="C52" s="4"/>
      <c r="D52" s="4"/>
      <c r="E52" s="4"/>
      <c r="F52" s="10"/>
      <c r="G52" s="26" t="s">
        <v>55</v>
      </c>
      <c r="H52" s="11" t="s">
        <v>20</v>
      </c>
      <c r="I52" s="43">
        <f>VLOOKUP(H52,'Categories and points'!$A$3:$B$8,2,FALSE)</f>
        <v>0</v>
      </c>
      <c r="J52" s="28">
        <v>1.0</v>
      </c>
      <c r="K52" s="29">
        <f t="shared" si="8"/>
        <v>0</v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ht="17.25" customHeight="1">
      <c r="A53" s="10"/>
      <c r="B53" s="4"/>
      <c r="C53" s="4"/>
      <c r="D53" s="4"/>
      <c r="E53" s="4"/>
      <c r="F53" s="10"/>
      <c r="G53" s="26" t="s">
        <v>56</v>
      </c>
      <c r="H53" s="11" t="s">
        <v>20</v>
      </c>
      <c r="I53" s="43">
        <f>VLOOKUP(H53,'Categories and points'!$A$3:$B$8,2,FALSE)</f>
        <v>0</v>
      </c>
      <c r="J53" s="28">
        <v>1.0</v>
      </c>
      <c r="K53" s="29">
        <f t="shared" si="8"/>
        <v>0</v>
      </c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ht="17.25" customHeight="1">
      <c r="A54" s="10"/>
      <c r="B54" s="4"/>
      <c r="C54" s="4"/>
      <c r="D54" s="4"/>
      <c r="E54" s="4"/>
      <c r="F54" s="10"/>
      <c r="G54" s="26" t="s">
        <v>57</v>
      </c>
      <c r="H54" s="11" t="s">
        <v>20</v>
      </c>
      <c r="I54" s="43">
        <f>VLOOKUP(H54,'Categories and points'!$A$3:$B$8,2,FALSE)</f>
        <v>0</v>
      </c>
      <c r="J54" s="28">
        <v>1.0</v>
      </c>
      <c r="K54" s="29">
        <f t="shared" si="8"/>
        <v>0</v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ht="17.25" customHeight="1">
      <c r="A55" s="10"/>
      <c r="B55" s="4"/>
      <c r="C55" s="4"/>
      <c r="D55" s="4"/>
      <c r="E55" s="4"/>
      <c r="F55" s="10"/>
      <c r="G55" s="26" t="s">
        <v>58</v>
      </c>
      <c r="H55" s="11" t="s">
        <v>20</v>
      </c>
      <c r="I55" s="43">
        <f>VLOOKUP(H55,'Categories and points'!$A$3:$B$8,2,FALSE)</f>
        <v>0</v>
      </c>
      <c r="J55" s="28">
        <v>1.0</v>
      </c>
      <c r="K55" s="29">
        <f t="shared" si="8"/>
        <v>0</v>
      </c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ht="6.75" customHeight="1">
      <c r="A56" s="10"/>
      <c r="B56" s="4"/>
      <c r="C56" s="4"/>
      <c r="D56" s="4"/>
      <c r="E56" s="4"/>
      <c r="F56" s="10"/>
      <c r="G56" s="36"/>
      <c r="H56" s="37"/>
      <c r="I56" s="37"/>
      <c r="J56" s="37"/>
      <c r="K56" s="38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ht="17.25" customHeight="1">
      <c r="A57" s="10"/>
      <c r="B57" s="4"/>
      <c r="C57" s="4"/>
      <c r="D57" s="4"/>
      <c r="E57" s="4"/>
      <c r="F57" s="10"/>
      <c r="G57" s="39" t="s">
        <v>59</v>
      </c>
      <c r="H57" s="46"/>
      <c r="I57" s="46"/>
      <c r="J57" s="46"/>
      <c r="K57" s="46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ht="17.25" customHeight="1">
      <c r="A58" s="10"/>
      <c r="B58" s="4"/>
      <c r="C58" s="4"/>
      <c r="D58" s="4"/>
      <c r="E58" s="4"/>
      <c r="F58" s="10"/>
      <c r="G58" s="26" t="s">
        <v>60</v>
      </c>
      <c r="H58" s="11" t="s">
        <v>20</v>
      </c>
      <c r="I58" s="43">
        <f>VLOOKUP(H58,'Categories and points'!$A$3:$B$8,2,FALSE)</f>
        <v>0</v>
      </c>
      <c r="J58" s="28">
        <v>1.0</v>
      </c>
      <c r="K58" s="29">
        <f t="shared" ref="K58:K60" si="9">I58*J58</f>
        <v>0</v>
      </c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ht="17.25" customHeight="1">
      <c r="A59" s="10"/>
      <c r="B59" s="4"/>
      <c r="C59" s="4"/>
      <c r="D59" s="4"/>
      <c r="E59" s="4"/>
      <c r="F59" s="10"/>
      <c r="G59" s="26" t="s">
        <v>61</v>
      </c>
      <c r="H59" s="11" t="s">
        <v>20</v>
      </c>
      <c r="I59" s="43">
        <f>VLOOKUP(H59,'Categories and points'!$A$3:$B$8,2,FALSE)</f>
        <v>0</v>
      </c>
      <c r="J59" s="28">
        <v>1.0</v>
      </c>
      <c r="K59" s="29">
        <f t="shared" si="9"/>
        <v>0</v>
      </c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ht="17.25" customHeight="1">
      <c r="A60" s="10"/>
      <c r="B60" s="4"/>
      <c r="C60" s="4"/>
      <c r="D60" s="4"/>
      <c r="E60" s="4"/>
      <c r="F60" s="10"/>
      <c r="G60" s="50" t="s">
        <v>62</v>
      </c>
      <c r="H60" s="51" t="s">
        <v>20</v>
      </c>
      <c r="I60" s="52">
        <f>VLOOKUP(H60,'Categories and points'!$A$3:$B$8,2,FALSE)</f>
        <v>0</v>
      </c>
      <c r="J60" s="53">
        <v>1.0</v>
      </c>
      <c r="K60" s="54">
        <f t="shared" si="9"/>
        <v>0</v>
      </c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ht="17.25" customHeight="1">
      <c r="A61" s="10"/>
      <c r="B61" s="4"/>
      <c r="C61" s="4"/>
      <c r="D61" s="4"/>
      <c r="E61" s="4"/>
      <c r="F61" s="10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ht="17.25" customHeight="1">
      <c r="A62" s="10"/>
      <c r="B62" s="4"/>
      <c r="C62" s="4"/>
      <c r="D62" s="4"/>
      <c r="E62" s="4"/>
      <c r="F62" s="10"/>
      <c r="G62" s="55" t="s">
        <v>63</v>
      </c>
      <c r="H62" s="56">
        <f>sum(I13:I60)</f>
        <v>0</v>
      </c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ht="17.25" customHeight="1">
      <c r="A63" s="10"/>
      <c r="B63" s="4"/>
      <c r="C63" s="4"/>
      <c r="D63" s="4"/>
      <c r="E63" s="4"/>
      <c r="F63" s="10"/>
      <c r="G63" s="57" t="s">
        <v>64</v>
      </c>
      <c r="H63" s="29">
        <f>sum(K13:K60)</f>
        <v>0</v>
      </c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ht="17.25" customHeight="1">
      <c r="A64" s="10"/>
      <c r="B64" s="4"/>
      <c r="C64" s="4"/>
      <c r="D64" s="4"/>
      <c r="E64" s="4"/>
      <c r="F64" s="10"/>
      <c r="G64" s="57" t="s">
        <v>65</v>
      </c>
      <c r="H64" s="29">
        <f>COUNT(I13:I60)*'Categories and points'!B8</f>
        <v>68</v>
      </c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ht="17.25" customHeight="1">
      <c r="A65" s="10"/>
      <c r="B65" s="4"/>
      <c r="C65" s="4"/>
      <c r="D65" s="4"/>
      <c r="E65" s="4"/>
      <c r="F65" s="10"/>
      <c r="G65" s="58" t="s">
        <v>66</v>
      </c>
      <c r="H65" s="54">
        <f>H64*C7</f>
        <v>51</v>
      </c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ht="17.25" customHeight="1">
      <c r="A66" s="10"/>
      <c r="B66" s="4"/>
      <c r="C66" s="4"/>
      <c r="D66" s="4"/>
      <c r="E66" s="4"/>
      <c r="F66" s="10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ht="17.25" customHeight="1">
      <c r="A67" s="10"/>
      <c r="B67" s="4"/>
      <c r="C67" s="4"/>
      <c r="D67" s="4"/>
      <c r="E67" s="4"/>
      <c r="F67" s="4"/>
      <c r="G67" s="59"/>
      <c r="H67" s="59"/>
      <c r="I67" s="59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ht="17.25" customHeight="1">
      <c r="A68" s="10"/>
      <c r="B68" s="4"/>
      <c r="C68" s="4"/>
      <c r="D68" s="4"/>
      <c r="E68" s="4"/>
      <c r="F68" s="4"/>
      <c r="G68" s="60"/>
      <c r="H68" s="60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ht="15.75" customHeight="1">
      <c r="A69" s="10"/>
      <c r="B69" s="4"/>
      <c r="C69" s="4"/>
      <c r="D69" s="4"/>
      <c r="E69" s="4"/>
      <c r="F69" s="4"/>
      <c r="G69" s="61"/>
      <c r="H69" s="60"/>
      <c r="I69" s="62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ht="15.75" customHeight="1">
      <c r="A70" s="10"/>
      <c r="B70" s="4"/>
      <c r="C70" s="4"/>
      <c r="D70" s="4"/>
      <c r="E70" s="4"/>
      <c r="F70" s="4"/>
      <c r="G70" s="61"/>
      <c r="H70" s="60"/>
      <c r="I70" s="62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ht="15.75" customHeight="1">
      <c r="A71" s="10"/>
      <c r="B71" s="4"/>
      <c r="C71" s="4"/>
      <c r="D71" s="4"/>
      <c r="E71" s="4"/>
      <c r="F71" s="4"/>
      <c r="G71" s="61"/>
      <c r="H71" s="60"/>
      <c r="I71" s="62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ht="15.75" customHeight="1">
      <c r="A72" s="10"/>
      <c r="B72" s="4"/>
      <c r="C72" s="4"/>
      <c r="D72" s="4"/>
      <c r="E72" s="4"/>
      <c r="F72" s="4"/>
      <c r="G72" s="61"/>
      <c r="H72" s="60"/>
      <c r="I72" s="62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ht="15.75" customHeight="1">
      <c r="A73" s="10"/>
      <c r="B73" s="4"/>
      <c r="C73" s="4"/>
      <c r="D73" s="4"/>
      <c r="E73" s="4"/>
      <c r="F73" s="4"/>
      <c r="G73" s="61"/>
      <c r="H73" s="60"/>
      <c r="I73" s="62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ht="15.75" customHeight="1">
      <c r="A74" s="10"/>
      <c r="B74" s="4"/>
      <c r="C74" s="4"/>
      <c r="D74" s="4"/>
      <c r="E74" s="4"/>
      <c r="F74" s="4"/>
      <c r="I74" s="62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ht="15.75" customHeight="1">
      <c r="A75" s="10"/>
      <c r="B75" s="4"/>
      <c r="C75" s="4"/>
      <c r="D75" s="4"/>
      <c r="E75" s="4"/>
      <c r="F75" s="4"/>
      <c r="I75" s="62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ht="15.75" customHeight="1">
      <c r="A76" s="10"/>
      <c r="B76" s="4"/>
      <c r="C76" s="4"/>
      <c r="D76" s="4"/>
      <c r="E76" s="4"/>
      <c r="F76" s="4"/>
      <c r="I76" s="62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ht="15.75" customHeight="1">
      <c r="A77" s="10"/>
      <c r="B77" s="4"/>
      <c r="C77" s="4"/>
      <c r="D77" s="4"/>
      <c r="E77" s="4"/>
      <c r="F77" s="4"/>
      <c r="I77" s="62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ht="15.75" customHeight="1">
      <c r="A78" s="10"/>
      <c r="B78" s="4"/>
      <c r="C78" s="4"/>
      <c r="D78" s="4"/>
      <c r="E78" s="4"/>
      <c r="F78" s="4"/>
      <c r="I78" s="62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ht="15.75" customHeight="1">
      <c r="A79" s="10"/>
      <c r="B79" s="4"/>
      <c r="C79" s="4"/>
      <c r="D79" s="4"/>
      <c r="E79" s="4"/>
      <c r="F79" s="4"/>
      <c r="I79" s="62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ht="15.75" customHeight="1">
      <c r="A80" s="10"/>
      <c r="B80" s="4"/>
      <c r="C80" s="4"/>
      <c r="D80" s="4"/>
      <c r="E80" s="4"/>
      <c r="F80" s="4"/>
      <c r="I80" s="62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ht="15.75" customHeight="1">
      <c r="A81" s="10"/>
      <c r="B81" s="4"/>
      <c r="C81" s="4"/>
      <c r="D81" s="4"/>
      <c r="E81" s="4"/>
      <c r="F81" s="4"/>
      <c r="I81" s="62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ht="15.75" customHeight="1">
      <c r="A82" s="10"/>
      <c r="B82" s="4"/>
      <c r="C82" s="4"/>
      <c r="D82" s="4"/>
      <c r="E82" s="4"/>
      <c r="F82" s="4"/>
      <c r="I82" s="62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ht="15.75" customHeight="1">
      <c r="A83" s="10"/>
      <c r="B83" s="4"/>
      <c r="C83" s="4"/>
      <c r="D83" s="4"/>
      <c r="E83" s="4"/>
      <c r="F83" s="4"/>
      <c r="I83" s="62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ht="15.75" customHeight="1">
      <c r="A84" s="10"/>
      <c r="B84" s="4"/>
      <c r="C84" s="4"/>
      <c r="D84" s="4"/>
      <c r="E84" s="4"/>
      <c r="F84" s="4"/>
      <c r="I84" s="62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ht="15.75" customHeight="1">
      <c r="A85" s="10"/>
      <c r="B85" s="4"/>
      <c r="C85" s="4"/>
      <c r="D85" s="4"/>
      <c r="E85" s="4"/>
      <c r="F85" s="4"/>
      <c r="I85" s="62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ht="15.75" customHeight="1">
      <c r="A86" s="10"/>
      <c r="B86" s="4"/>
      <c r="C86" s="4"/>
      <c r="D86" s="4"/>
      <c r="E86" s="4"/>
      <c r="F86" s="4"/>
      <c r="I86" s="62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ht="15.75" customHeight="1">
      <c r="A87" s="10"/>
      <c r="B87" s="4"/>
      <c r="C87" s="4"/>
      <c r="D87" s="4"/>
      <c r="E87" s="4"/>
      <c r="F87" s="4"/>
      <c r="I87" s="62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ht="15.75" customHeight="1">
      <c r="A88" s="10"/>
      <c r="B88" s="4"/>
      <c r="C88" s="4"/>
      <c r="D88" s="4"/>
      <c r="E88" s="4"/>
      <c r="F88" s="4"/>
      <c r="I88" s="62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ht="15.75" customHeight="1">
      <c r="A89" s="10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ht="15.75" customHeight="1">
      <c r="A90" s="10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ht="15.75" customHeight="1">
      <c r="A91" s="10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ht="15.75" customHeight="1">
      <c r="A92" s="10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ht="15.75" customHeight="1">
      <c r="A93" s="10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ht="15.75" customHeight="1">
      <c r="A94" s="10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ht="15.75" customHeight="1">
      <c r="A95" s="10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ht="15.75" customHeight="1">
      <c r="A96" s="10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ht="15.75" customHeight="1">
      <c r="A97" s="10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ht="15.75" customHeight="1">
      <c r="A98" s="10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ht="15.75" customHeight="1">
      <c r="A99" s="10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ht="15.75" customHeight="1">
      <c r="A100" s="10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ht="15.75" customHeight="1">
      <c r="A101" s="10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ht="15.75" customHeight="1">
      <c r="A102" s="10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ht="15.75" customHeight="1">
      <c r="A103" s="10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ht="15.75" customHeight="1">
      <c r="A104" s="10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ht="15.75" customHeight="1">
      <c r="A105" s="10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ht="15.75" customHeight="1">
      <c r="A106" s="10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ht="15.75" customHeight="1">
      <c r="A107" s="10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ht="15.75" customHeight="1">
      <c r="A108" s="10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ht="15.75" customHeight="1">
      <c r="A109" s="10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ht="15.75" customHeight="1">
      <c r="A110" s="10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ht="15.75" customHeight="1">
      <c r="A111" s="10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ht="15.75" customHeight="1">
      <c r="A112" s="10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ht="15.75" customHeight="1">
      <c r="A113" s="10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ht="15.75" customHeight="1">
      <c r="A114" s="10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ht="15.75" customHeight="1">
      <c r="A115" s="10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ht="15.75" customHeight="1">
      <c r="A116" s="10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ht="15.75" customHeight="1">
      <c r="A117" s="10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ht="15.75" customHeight="1">
      <c r="A118" s="10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ht="15.75" customHeight="1">
      <c r="A119" s="10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ht="15.75" customHeight="1">
      <c r="A120" s="10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ht="15.75" customHeight="1">
      <c r="A121" s="10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ht="15.75" customHeight="1">
      <c r="A122" s="10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ht="15.75" customHeight="1">
      <c r="A123" s="10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ht="15.75" customHeight="1">
      <c r="A124" s="10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ht="15.75" customHeight="1">
      <c r="A125" s="10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ht="15.75" customHeight="1">
      <c r="A126" s="10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ht="15.75" customHeight="1">
      <c r="A127" s="10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ht="15.75" customHeight="1">
      <c r="A128" s="10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ht="15.75" customHeight="1">
      <c r="A129" s="10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ht="15.75" customHeight="1">
      <c r="A130" s="10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ht="15.75" customHeight="1">
      <c r="A131" s="10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ht="15.75" customHeight="1">
      <c r="A132" s="10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ht="15.75" customHeight="1">
      <c r="A133" s="10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ht="15.75" customHeight="1">
      <c r="A134" s="10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ht="15.75" customHeight="1">
      <c r="A135" s="10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ht="15.75" customHeight="1">
      <c r="A136" s="10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ht="15.75" customHeight="1">
      <c r="A137" s="10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ht="15.75" customHeight="1">
      <c r="A138" s="10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ht="15.75" customHeight="1">
      <c r="A139" s="10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ht="15.75" customHeight="1">
      <c r="A140" s="10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ht="15.75" customHeight="1">
      <c r="A141" s="10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ht="15.75" customHeight="1">
      <c r="A142" s="10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ht="15.75" customHeight="1">
      <c r="A143" s="10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ht="15.75" customHeight="1">
      <c r="A144" s="10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ht="15.75" customHeight="1">
      <c r="A145" s="10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ht="15.75" customHeight="1">
      <c r="A146" s="10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ht="15.75" customHeight="1">
      <c r="A147" s="10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ht="15.75" customHeight="1">
      <c r="A148" s="10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ht="15.75" customHeight="1">
      <c r="A149" s="10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ht="15.75" customHeight="1">
      <c r="A150" s="10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ht="15.75" customHeight="1">
      <c r="A151" s="10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ht="15.75" customHeight="1">
      <c r="A152" s="10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ht="15.75" customHeight="1">
      <c r="A153" s="10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ht="15.75" customHeight="1">
      <c r="A154" s="10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ht="15.75" customHeight="1">
      <c r="A155" s="10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ht="15.75" customHeight="1">
      <c r="A156" s="10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ht="15.75" customHeight="1">
      <c r="A157" s="10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ht="15.75" customHeight="1">
      <c r="A158" s="10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ht="15.75" customHeight="1">
      <c r="A159" s="10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ht="15.75" customHeight="1">
      <c r="A160" s="10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ht="15.75" customHeight="1">
      <c r="A161" s="10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ht="15.75" customHeight="1">
      <c r="A162" s="10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ht="15.75" customHeight="1">
      <c r="A163" s="10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ht="15.75" customHeight="1">
      <c r="A164" s="10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ht="15.75" customHeight="1">
      <c r="A165" s="10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ht="15.75" customHeight="1">
      <c r="A166" s="10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ht="15.75" customHeight="1">
      <c r="A167" s="10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ht="15.75" customHeight="1">
      <c r="A168" s="10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ht="15.75" customHeight="1">
      <c r="A169" s="10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ht="15.75" customHeight="1">
      <c r="A170" s="10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ht="15.75" customHeight="1">
      <c r="A171" s="10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ht="15.75" customHeight="1">
      <c r="A172" s="10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ht="15.75" customHeight="1">
      <c r="A173" s="10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ht="15.75" customHeight="1">
      <c r="A174" s="10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ht="15.75" customHeight="1">
      <c r="A175" s="10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ht="15.75" customHeight="1">
      <c r="A176" s="10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ht="15.75" customHeight="1">
      <c r="A177" s="10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ht="15.75" customHeight="1">
      <c r="A178" s="10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ht="15.75" customHeight="1">
      <c r="A179" s="10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ht="15.75" customHeight="1">
      <c r="A180" s="10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ht="15.75" customHeight="1">
      <c r="A181" s="10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ht="15.75" customHeight="1">
      <c r="A182" s="10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ht="15.75" customHeight="1">
      <c r="A183" s="10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ht="15.75" customHeight="1">
      <c r="A184" s="10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ht="15.75" customHeight="1">
      <c r="A185" s="10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ht="15.75" customHeight="1">
      <c r="A186" s="10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ht="15.75" customHeight="1">
      <c r="A187" s="10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ht="15.75" customHeight="1">
      <c r="A188" s="10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ht="15.75" customHeight="1">
      <c r="A189" s="10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ht="15.75" customHeight="1">
      <c r="A190" s="10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ht="15.75" customHeight="1">
      <c r="A191" s="10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ht="15.75" customHeight="1">
      <c r="A192" s="10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ht="15.75" customHeight="1">
      <c r="A193" s="10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ht="15.75" customHeight="1">
      <c r="A194" s="10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ht="15.75" customHeight="1">
      <c r="A195" s="10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ht="15.75" customHeight="1">
      <c r="A196" s="10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ht="15.75" customHeight="1">
      <c r="A197" s="10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ht="15.75" customHeight="1">
      <c r="A198" s="10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ht="15.75" customHeight="1">
      <c r="A199" s="10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ht="15.75" customHeight="1">
      <c r="A200" s="10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ht="15.75" customHeight="1">
      <c r="A201" s="10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ht="15.75" customHeight="1">
      <c r="A202" s="10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ht="15.75" customHeight="1">
      <c r="A203" s="10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ht="15.75" customHeight="1">
      <c r="A204" s="10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ht="15.75" customHeight="1">
      <c r="A205" s="10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ht="15.75" customHeight="1">
      <c r="A206" s="10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ht="15.75" customHeight="1">
      <c r="A207" s="10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ht="15.75" customHeight="1">
      <c r="A208" s="10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ht="15.75" customHeight="1">
      <c r="A209" s="10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ht="15.75" customHeight="1">
      <c r="A210" s="10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ht="15.75" customHeight="1">
      <c r="A211" s="10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ht="15.75" customHeight="1">
      <c r="A212" s="10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ht="15.75" customHeight="1">
      <c r="A213" s="10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ht="15.75" customHeight="1">
      <c r="A214" s="10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ht="15.75" customHeight="1">
      <c r="A215" s="10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ht="15.75" customHeight="1">
      <c r="A216" s="10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ht="15.75" customHeight="1">
      <c r="A217" s="10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ht="15.75" customHeight="1">
      <c r="A218" s="10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ht="15.75" customHeight="1">
      <c r="A219" s="10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ht="15.75" customHeight="1">
      <c r="A220" s="10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ht="15.75" customHeight="1">
      <c r="A221" s="10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ht="15.75" customHeight="1">
      <c r="A222" s="10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ht="15.75" customHeight="1">
      <c r="A223" s="10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ht="15.75" customHeight="1">
      <c r="A224" s="10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ht="15.75" customHeight="1">
      <c r="A225" s="10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ht="15.75" customHeight="1">
      <c r="A226" s="10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ht="15.75" customHeight="1">
      <c r="A227" s="10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ht="15.75" customHeight="1">
      <c r="A228" s="10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ht="15.75" customHeight="1">
      <c r="A229" s="10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ht="15.75" customHeight="1">
      <c r="A230" s="10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ht="15.75" customHeight="1">
      <c r="A231" s="10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ht="15.75" customHeight="1">
      <c r="A232" s="10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ht="15.75" customHeight="1">
      <c r="A233" s="10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ht="15.75" customHeight="1">
      <c r="A234" s="10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ht="15.75" customHeight="1">
      <c r="A235" s="10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ht="15.75" customHeight="1">
      <c r="A236" s="10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ht="15.75" customHeight="1">
      <c r="A237" s="10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ht="15.75" customHeight="1">
      <c r="A238" s="10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ht="15.75" customHeight="1">
      <c r="A239" s="10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ht="15.75" customHeight="1">
      <c r="A240" s="10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ht="15.75" customHeight="1">
      <c r="A241" s="10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ht="15.75" customHeight="1">
      <c r="A242" s="10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ht="15.75" customHeight="1">
      <c r="A243" s="10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ht="15.75" customHeight="1">
      <c r="A244" s="10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ht="15.75" customHeight="1">
      <c r="A245" s="10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ht="15.75" customHeight="1">
      <c r="A246" s="10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ht="15.75" customHeight="1">
      <c r="A247" s="10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ht="15.75" customHeight="1">
      <c r="A248" s="10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ht="15.75" customHeight="1">
      <c r="A249" s="10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ht="15.75" customHeight="1">
      <c r="A250" s="10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ht="15.75" customHeight="1">
      <c r="A251" s="10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ht="15.75" customHeight="1">
      <c r="A252" s="10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ht="15.75" customHeight="1">
      <c r="A253" s="10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ht="15.75" customHeight="1">
      <c r="A254" s="10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ht="15.75" customHeight="1">
      <c r="A255" s="10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ht="15.75" customHeight="1">
      <c r="A256" s="10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ht="15.75" customHeight="1">
      <c r="A257" s="10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ht="15.75" customHeight="1">
      <c r="A258" s="10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ht="15.75" customHeight="1">
      <c r="A259" s="10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ht="15.75" customHeight="1">
      <c r="A260" s="10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ht="15.75" customHeight="1">
      <c r="A261" s="10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ht="15.75" customHeight="1">
      <c r="A262" s="10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ht="15.75" customHeight="1">
      <c r="A263" s="10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ht="15.75" customHeight="1">
      <c r="A264" s="10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ht="15.75" customHeight="1">
      <c r="A265" s="10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G47:K47"/>
    <mergeCell ref="G57:K57"/>
    <mergeCell ref="D1:H4"/>
    <mergeCell ref="B5:K5"/>
    <mergeCell ref="D7:G7"/>
    <mergeCell ref="G26:K26"/>
    <mergeCell ref="G30:K30"/>
    <mergeCell ref="G35:K35"/>
    <mergeCell ref="G40:K40"/>
  </mergeCells>
  <conditionalFormatting sqref="C12:C14">
    <cfRule type="cellIs" dxfId="0" priority="1" operator="greaterThanOrEqual">
      <formula>"D4"</formula>
    </cfRule>
  </conditionalFormatting>
  <conditionalFormatting sqref="E12:E14 F12:F13">
    <cfRule type="cellIs" dxfId="0" priority="2" operator="equal">
      <formula>"Bid"</formula>
    </cfRule>
  </conditionalFormatting>
  <conditionalFormatting sqref="E12:E14 F12:F13">
    <cfRule type="cellIs" dxfId="1" priority="3" operator="equal">
      <formula>"No Bid"</formula>
    </cfRule>
  </conditionalFormatting>
  <dataValidations>
    <dataValidation type="list" allowBlank="1" showErrorMessage="1" sqref="H13:H17 H20:H24 H27:H28 H31:H33 H36:H38 H41:H45 H48:H55 H58:H60">
      <formula1>'Categories and points'!$A$3:$A$8</formula1>
    </dataValidation>
    <dataValidation type="list" allowBlank="1" showErrorMessage="1" sqref="J13:J17 J20:J24 J27:J28 J31:J33 J36:J38 J41:J45 J48:J55 J58:J60">
      <formula1>'Categories and points'!$C$4:$C$23</formula1>
    </dataValidation>
  </dataValidations>
  <hyperlinks>
    <hyperlink display="Link" location="'Categories and points'!A1" ref="C8"/>
    <hyperlink r:id="rId1" ref="B26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4.88"/>
  </cols>
  <sheetData>
    <row r="1" ht="15.75" customHeight="1"/>
    <row r="2" ht="15.75" customHeight="1">
      <c r="A2" s="61" t="s">
        <v>67</v>
      </c>
      <c r="B2" s="61" t="s">
        <v>15</v>
      </c>
      <c r="C2" s="61" t="s">
        <v>16</v>
      </c>
    </row>
    <row r="3" ht="15.75" customHeight="1">
      <c r="A3" s="60" t="s">
        <v>68</v>
      </c>
      <c r="B3" s="60" t="s">
        <v>68</v>
      </c>
    </row>
    <row r="4" ht="15.75" customHeight="1">
      <c r="A4" s="61" t="s">
        <v>20</v>
      </c>
      <c r="B4" s="60">
        <v>0.0</v>
      </c>
      <c r="C4" s="62">
        <v>0.1</v>
      </c>
    </row>
    <row r="5" ht="15.75" customHeight="1">
      <c r="A5" s="61" t="s">
        <v>69</v>
      </c>
      <c r="B5" s="60">
        <v>0.0</v>
      </c>
      <c r="C5" s="62">
        <v>0.2</v>
      </c>
    </row>
    <row r="6" ht="15.75" customHeight="1">
      <c r="A6" s="61" t="s">
        <v>70</v>
      </c>
      <c r="B6" s="60">
        <v>0.0</v>
      </c>
      <c r="C6" s="62">
        <v>0.3</v>
      </c>
    </row>
    <row r="7" ht="15.75" customHeight="1">
      <c r="A7" s="61" t="s">
        <v>71</v>
      </c>
      <c r="B7" s="60">
        <v>1.0</v>
      </c>
      <c r="C7" s="62">
        <v>0.4</v>
      </c>
    </row>
    <row r="8" ht="15.75" customHeight="1">
      <c r="A8" s="61" t="s">
        <v>72</v>
      </c>
      <c r="B8" s="60">
        <v>2.0</v>
      </c>
      <c r="C8" s="62">
        <v>0.5</v>
      </c>
    </row>
    <row r="9" ht="15.75" customHeight="1">
      <c r="C9" s="62">
        <v>0.6</v>
      </c>
    </row>
    <row r="10" ht="15.75" customHeight="1">
      <c r="C10" s="62">
        <v>0.7</v>
      </c>
    </row>
    <row r="11" ht="15.75" customHeight="1">
      <c r="C11" s="62">
        <v>0.8</v>
      </c>
    </row>
    <row r="12" ht="15.75" customHeight="1">
      <c r="C12" s="62">
        <v>0.9</v>
      </c>
    </row>
    <row r="13" ht="15.75" customHeight="1">
      <c r="C13" s="62">
        <v>1.0</v>
      </c>
    </row>
    <row r="14" ht="15.75" customHeight="1">
      <c r="C14" s="62">
        <v>1.1</v>
      </c>
    </row>
    <row r="15" ht="15.75" customHeight="1">
      <c r="C15" s="62">
        <v>1.2</v>
      </c>
    </row>
    <row r="16" ht="15.75" customHeight="1">
      <c r="C16" s="62">
        <v>1.3</v>
      </c>
    </row>
    <row r="17" ht="15.75" customHeight="1">
      <c r="C17" s="62">
        <v>1.4</v>
      </c>
    </row>
    <row r="18" ht="15.75" customHeight="1">
      <c r="C18" s="62">
        <v>1.5</v>
      </c>
    </row>
    <row r="19" ht="15.75" customHeight="1">
      <c r="C19" s="62">
        <v>1.6</v>
      </c>
    </row>
    <row r="20" ht="15.75" customHeight="1">
      <c r="C20" s="62">
        <v>1.7</v>
      </c>
    </row>
    <row r="21" ht="15.75" customHeight="1">
      <c r="C21" s="62">
        <v>1.8</v>
      </c>
    </row>
    <row r="22" ht="15.75" customHeight="1">
      <c r="C22" s="62">
        <v>1.9</v>
      </c>
    </row>
    <row r="23" ht="15.75" customHeight="1">
      <c r="C23" s="62">
        <v>2.0</v>
      </c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